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yut\Downloads\"/>
    </mc:Choice>
  </mc:AlternateContent>
  <xr:revisionPtr revIDLastSave="0" documentId="13_ncr:1_{A21E42C1-C1DC-4A78-A558-9179E30156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бакалавр" sheetId="33" r:id="rId1"/>
    <sheet name="Магістратура" sheetId="34" r:id="rId2"/>
  </sheets>
  <definedNames>
    <definedName name="_xlnm.Print_Area" localSheetId="0">бакалавр!$A:$L</definedName>
    <definedName name="_xlnm.Print_Area" localSheetId="1">Магістратура!$A:$L</definedName>
  </definedNames>
  <calcPr calcId="191029"/>
</workbook>
</file>

<file path=xl/calcChain.xml><?xml version="1.0" encoding="utf-8"?>
<calcChain xmlns="http://schemas.openxmlformats.org/spreadsheetml/2006/main">
  <c r="L58" i="34" l="1"/>
  <c r="L57" i="34"/>
  <c r="K57" i="34"/>
  <c r="J61" i="34"/>
  <c r="J57" i="34"/>
  <c r="D76" i="33"/>
  <c r="G76" i="33"/>
  <c r="F76" i="33"/>
  <c r="E76" i="33"/>
  <c r="G70" i="33"/>
  <c r="F70" i="33"/>
  <c r="E70" i="33"/>
  <c r="I75" i="33"/>
  <c r="J75" i="33" s="1"/>
  <c r="L75" i="33"/>
  <c r="K75" i="33"/>
  <c r="L68" i="33"/>
  <c r="L69" i="33"/>
  <c r="L70" i="33"/>
  <c r="L71" i="33"/>
  <c r="L72" i="33"/>
  <c r="L73" i="33"/>
  <c r="K68" i="33"/>
  <c r="K69" i="33"/>
  <c r="K70" i="33"/>
  <c r="K71" i="33"/>
  <c r="K72" i="33"/>
  <c r="K73" i="33"/>
  <c r="J68" i="33"/>
  <c r="J71" i="33"/>
  <c r="J72" i="33"/>
  <c r="J73" i="33"/>
  <c r="K74" i="33"/>
  <c r="L74" i="33"/>
  <c r="I68" i="33"/>
  <c r="I69" i="33"/>
  <c r="J69" i="33" s="1"/>
  <c r="I71" i="33"/>
  <c r="I72" i="33"/>
  <c r="I73" i="33"/>
  <c r="I74" i="33"/>
  <c r="J74" i="33" s="1"/>
  <c r="D70" i="33"/>
  <c r="D57" i="33"/>
  <c r="D20" i="33"/>
  <c r="G47" i="34"/>
  <c r="F47" i="34"/>
  <c r="E47" i="34"/>
  <c r="D47" i="34"/>
  <c r="G62" i="34"/>
  <c r="F62" i="34"/>
  <c r="E62" i="34"/>
  <c r="D62" i="34"/>
  <c r="I56" i="34"/>
  <c r="J56" i="34" s="1"/>
  <c r="H58" i="34"/>
  <c r="I58" i="34" s="1"/>
  <c r="G58" i="34"/>
  <c r="F58" i="34"/>
  <c r="E58" i="34"/>
  <c r="D58" i="34"/>
  <c r="K61" i="34"/>
  <c r="L61" i="34"/>
  <c r="L49" i="34"/>
  <c r="K49" i="34"/>
  <c r="I49" i="34"/>
  <c r="J49" i="34" s="1"/>
  <c r="L46" i="34"/>
  <c r="K46" i="34"/>
  <c r="I46" i="34"/>
  <c r="J46" i="34" s="1"/>
  <c r="I48" i="34"/>
  <c r="J48" i="34" s="1"/>
  <c r="I50" i="34"/>
  <c r="J50" i="34" s="1"/>
  <c r="D51" i="34"/>
  <c r="E51" i="34"/>
  <c r="F51" i="34"/>
  <c r="G51" i="34"/>
  <c r="H51" i="34"/>
  <c r="I55" i="34"/>
  <c r="J55" i="34" s="1"/>
  <c r="I59" i="34"/>
  <c r="J59" i="34" s="1"/>
  <c r="I60" i="34"/>
  <c r="J60" i="34" s="1"/>
  <c r="H62" i="34"/>
  <c r="I51" i="34" l="1"/>
  <c r="J51" i="34" s="1"/>
  <c r="I62" i="34"/>
  <c r="J62" i="34" s="1"/>
  <c r="J58" i="34"/>
  <c r="L50" i="34"/>
  <c r="K50" i="34"/>
  <c r="L48" i="34"/>
  <c r="K48" i="34"/>
  <c r="H47" i="34"/>
  <c r="H52" i="34" s="1"/>
  <c r="G52" i="34"/>
  <c r="F52" i="34"/>
  <c r="E52" i="34"/>
  <c r="D52" i="34"/>
  <c r="L45" i="34"/>
  <c r="K45" i="34"/>
  <c r="I45" i="34"/>
  <c r="J45" i="34" s="1"/>
  <c r="L44" i="34"/>
  <c r="K44" i="34"/>
  <c r="I44" i="34"/>
  <c r="J44" i="34" s="1"/>
  <c r="I52" i="34" l="1"/>
  <c r="J52" i="34" s="1"/>
  <c r="L52" i="34"/>
  <c r="K52" i="34"/>
  <c r="I47" i="34"/>
  <c r="J47" i="34" s="1"/>
  <c r="L51" i="34"/>
  <c r="K47" i="34"/>
  <c r="L47" i="34"/>
  <c r="K51" i="34"/>
  <c r="G15" i="34"/>
  <c r="F15" i="34"/>
  <c r="E15" i="34"/>
  <c r="D15" i="34"/>
  <c r="G20" i="34"/>
  <c r="F20" i="34"/>
  <c r="E20" i="34"/>
  <c r="D20" i="34"/>
  <c r="L19" i="34"/>
  <c r="K19" i="34"/>
  <c r="I19" i="34"/>
  <c r="J19" i="34" s="1"/>
  <c r="L14" i="34"/>
  <c r="K14" i="34"/>
  <c r="I14" i="34"/>
  <c r="J14" i="34" s="1"/>
  <c r="H50" i="33"/>
  <c r="G50" i="33"/>
  <c r="F50" i="33"/>
  <c r="E50" i="33"/>
  <c r="D50" i="33"/>
  <c r="H48" i="33"/>
  <c r="G48" i="33"/>
  <c r="F48" i="33"/>
  <c r="E48" i="33"/>
  <c r="D48" i="33"/>
  <c r="G20" i="33"/>
  <c r="F20" i="33"/>
  <c r="E20" i="33"/>
  <c r="I14" i="33"/>
  <c r="J14" i="33" s="1"/>
  <c r="G15" i="33"/>
  <c r="F15" i="33"/>
  <c r="E15" i="33"/>
  <c r="D15" i="33"/>
  <c r="L19" i="33"/>
  <c r="K19" i="33"/>
  <c r="I19" i="33"/>
  <c r="J19" i="33" s="1"/>
  <c r="L14" i="33"/>
  <c r="K14" i="33"/>
  <c r="L42" i="33" l="1"/>
  <c r="L11" i="33"/>
  <c r="E26" i="33" l="1"/>
  <c r="F26" i="33"/>
  <c r="G26" i="33"/>
  <c r="H26" i="33"/>
  <c r="D26" i="33"/>
  <c r="H76" i="33"/>
  <c r="H61" i="33"/>
  <c r="H57" i="33"/>
  <c r="G57" i="33" l="1"/>
  <c r="F57" i="33"/>
  <c r="E57" i="33"/>
  <c r="L56" i="33"/>
  <c r="K56" i="33"/>
  <c r="I56" i="33"/>
  <c r="J56" i="33" s="1"/>
  <c r="L55" i="33"/>
  <c r="K55" i="33"/>
  <c r="I55" i="33"/>
  <c r="J55" i="33" s="1"/>
  <c r="L54" i="33"/>
  <c r="K54" i="33"/>
  <c r="I54" i="33"/>
  <c r="J54" i="33" s="1"/>
  <c r="L57" i="33" l="1"/>
  <c r="K57" i="33"/>
  <c r="I57" i="33"/>
  <c r="J57" i="33" s="1"/>
  <c r="L47" i="33"/>
  <c r="K47" i="33"/>
  <c r="I47" i="33"/>
  <c r="J47" i="33" s="1"/>
  <c r="E35" i="33"/>
  <c r="F35" i="33"/>
  <c r="G35" i="33"/>
  <c r="H35" i="33"/>
  <c r="D35" i="33"/>
  <c r="L34" i="33"/>
  <c r="K34" i="33"/>
  <c r="I34" i="33"/>
  <c r="J34" i="33" s="1"/>
  <c r="L33" i="33"/>
  <c r="K33" i="33"/>
  <c r="I33" i="33"/>
  <c r="J33" i="33" s="1"/>
  <c r="L25" i="33"/>
  <c r="K25" i="33"/>
  <c r="I25" i="33"/>
  <c r="J25" i="33" s="1"/>
  <c r="L24" i="33"/>
  <c r="K24" i="33"/>
  <c r="I24" i="33"/>
  <c r="J24" i="33" s="1"/>
  <c r="H15" i="33"/>
  <c r="H20" i="33"/>
  <c r="H21" i="33" l="1"/>
  <c r="L56" i="34"/>
  <c r="K56" i="34"/>
  <c r="L55" i="34"/>
  <c r="K55" i="34"/>
  <c r="K59" i="34"/>
  <c r="L59" i="34"/>
  <c r="G63" i="34" l="1"/>
  <c r="E63" i="34"/>
  <c r="K62" i="34"/>
  <c r="D63" i="34"/>
  <c r="D65" i="34" s="1"/>
  <c r="F63" i="34"/>
  <c r="H63" i="34"/>
  <c r="L62" i="34"/>
  <c r="K58" i="34"/>
  <c r="H40" i="34" l="1"/>
  <c r="H37" i="34"/>
  <c r="G37" i="34"/>
  <c r="F37" i="34"/>
  <c r="E37" i="34"/>
  <c r="D37" i="34"/>
  <c r="L36" i="34"/>
  <c r="K36" i="34"/>
  <c r="I36" i="34"/>
  <c r="J36" i="34" s="1"/>
  <c r="L35" i="34"/>
  <c r="K35" i="34"/>
  <c r="I35" i="34"/>
  <c r="J35" i="34" s="1"/>
  <c r="E31" i="34"/>
  <c r="F31" i="34"/>
  <c r="G31" i="34"/>
  <c r="D31" i="34"/>
  <c r="E27" i="34"/>
  <c r="F27" i="34"/>
  <c r="G27" i="34"/>
  <c r="D27" i="34"/>
  <c r="I26" i="34"/>
  <c r="J26" i="34" s="1"/>
  <c r="K26" i="34"/>
  <c r="L26" i="34"/>
  <c r="I30" i="34"/>
  <c r="J30" i="34" s="1"/>
  <c r="K30" i="34"/>
  <c r="L30" i="34"/>
  <c r="L37" i="34" l="1"/>
  <c r="I37" i="34"/>
  <c r="J37" i="34" s="1"/>
  <c r="K37" i="34"/>
  <c r="L27" i="34"/>
  <c r="L25" i="34"/>
  <c r="K25" i="34"/>
  <c r="I25" i="34"/>
  <c r="J25" i="34" s="1"/>
  <c r="L24" i="34"/>
  <c r="K24" i="34"/>
  <c r="I24" i="34"/>
  <c r="J24" i="34" s="1"/>
  <c r="K27" i="34" l="1"/>
  <c r="I27" i="34"/>
  <c r="J27" i="34" s="1"/>
  <c r="L13" i="34"/>
  <c r="K13" i="34"/>
  <c r="I13" i="34"/>
  <c r="J13" i="34" s="1"/>
  <c r="L12" i="34"/>
  <c r="K12" i="34"/>
  <c r="I12" i="34"/>
  <c r="J12" i="34" s="1"/>
  <c r="L11" i="34"/>
  <c r="K11" i="34"/>
  <c r="I11" i="34"/>
  <c r="J11" i="34" s="1"/>
  <c r="K15" i="34" l="1"/>
  <c r="L15" i="34"/>
  <c r="I15" i="34"/>
  <c r="J15" i="34" s="1"/>
  <c r="H41" i="34" l="1"/>
  <c r="G40" i="34"/>
  <c r="G41" i="34" s="1"/>
  <c r="F40" i="34"/>
  <c r="F41" i="34" s="1"/>
  <c r="E40" i="34"/>
  <c r="E41" i="34" s="1"/>
  <c r="D40" i="34"/>
  <c r="D41" i="34" s="1"/>
  <c r="L39" i="34"/>
  <c r="K39" i="34"/>
  <c r="I39" i="34"/>
  <c r="J39" i="34" s="1"/>
  <c r="L38" i="34"/>
  <c r="K38" i="34"/>
  <c r="I38" i="34"/>
  <c r="J38" i="34" s="1"/>
  <c r="H32" i="34"/>
  <c r="G32" i="34"/>
  <c r="F32" i="34"/>
  <c r="E32" i="34"/>
  <c r="D32" i="34"/>
  <c r="L29" i="34"/>
  <c r="K29" i="34"/>
  <c r="I29" i="34"/>
  <c r="J29" i="34" s="1"/>
  <c r="L28" i="34"/>
  <c r="K28" i="34"/>
  <c r="I28" i="34"/>
  <c r="J28" i="34" s="1"/>
  <c r="H21" i="34"/>
  <c r="G21" i="34"/>
  <c r="G65" i="34" s="1"/>
  <c r="F21" i="34"/>
  <c r="E21" i="34"/>
  <c r="D21" i="34"/>
  <c r="L18" i="34"/>
  <c r="K18" i="34"/>
  <c r="I18" i="34"/>
  <c r="J18" i="34" s="1"/>
  <c r="L17" i="34"/>
  <c r="K17" i="34"/>
  <c r="I17" i="34"/>
  <c r="J17" i="34" s="1"/>
  <c r="L16" i="34"/>
  <c r="K16" i="34"/>
  <c r="I16" i="34"/>
  <c r="J16" i="34" s="1"/>
  <c r="H65" i="34" l="1"/>
  <c r="E65" i="34"/>
  <c r="F65" i="34"/>
  <c r="K60" i="34"/>
  <c r="K21" i="34"/>
  <c r="I21" i="34"/>
  <c r="J21" i="34" s="1"/>
  <c r="L21" i="34"/>
  <c r="K32" i="34"/>
  <c r="I32" i="34"/>
  <c r="J32" i="34" s="1"/>
  <c r="L32" i="34"/>
  <c r="L41" i="34"/>
  <c r="K41" i="34"/>
  <c r="I41" i="34"/>
  <c r="J41" i="34" s="1"/>
  <c r="I20" i="34"/>
  <c r="J20" i="34" s="1"/>
  <c r="K20" i="34"/>
  <c r="I31" i="34"/>
  <c r="J31" i="34" s="1"/>
  <c r="K31" i="34"/>
  <c r="L40" i="34"/>
  <c r="L60" i="34"/>
  <c r="L20" i="34"/>
  <c r="L31" i="34"/>
  <c r="I40" i="34"/>
  <c r="J40" i="34" s="1"/>
  <c r="K40" i="34"/>
  <c r="L63" i="34" l="1"/>
  <c r="K63" i="34"/>
  <c r="I63" i="34"/>
  <c r="J63" i="34" s="1"/>
  <c r="H70" i="33"/>
  <c r="L66" i="33"/>
  <c r="K66" i="33"/>
  <c r="I66" i="33"/>
  <c r="J66" i="33" s="1"/>
  <c r="L65" i="33"/>
  <c r="K65" i="33"/>
  <c r="I65" i="33"/>
  <c r="J65" i="33" s="1"/>
  <c r="I70" i="33" l="1"/>
  <c r="J70" i="33" s="1"/>
  <c r="L65" i="34"/>
  <c r="K65" i="34"/>
  <c r="I65" i="34"/>
  <c r="J65" i="34" s="1"/>
  <c r="F77" i="33" l="1"/>
  <c r="G77" i="33"/>
  <c r="D77" i="33"/>
  <c r="I76" i="33" l="1"/>
  <c r="J76" i="33" s="1"/>
  <c r="K76" i="33"/>
  <c r="L76" i="33"/>
  <c r="E77" i="33"/>
  <c r="E61" i="33"/>
  <c r="E62" i="33" s="1"/>
  <c r="F61" i="33"/>
  <c r="F62" i="33" s="1"/>
  <c r="G61" i="33"/>
  <c r="G62" i="33" s="1"/>
  <c r="D61" i="33"/>
  <c r="D62" i="33" s="1"/>
  <c r="I59" i="33"/>
  <c r="J59" i="33" s="1"/>
  <c r="K59" i="33"/>
  <c r="L59" i="33"/>
  <c r="I60" i="33"/>
  <c r="J60" i="33" s="1"/>
  <c r="K60" i="33"/>
  <c r="L60" i="33"/>
  <c r="L58" i="33"/>
  <c r="K58" i="33"/>
  <c r="I58" i="33"/>
  <c r="J58" i="33" s="1"/>
  <c r="E51" i="33" l="1"/>
  <c r="F51" i="33"/>
  <c r="G51" i="33"/>
  <c r="H51" i="33"/>
  <c r="D51" i="33"/>
  <c r="L49" i="33"/>
  <c r="K49" i="33"/>
  <c r="I49" i="33"/>
  <c r="J49" i="33" s="1"/>
  <c r="L51" i="33" l="1"/>
  <c r="I51" i="33"/>
  <c r="J51" i="33" s="1"/>
  <c r="K51" i="33"/>
  <c r="H39" i="33"/>
  <c r="E38" i="33" l="1"/>
  <c r="E39" i="33" s="1"/>
  <c r="F38" i="33"/>
  <c r="F39" i="33" s="1"/>
  <c r="G38" i="33"/>
  <c r="G39" i="33" s="1"/>
  <c r="D38" i="33"/>
  <c r="D39" i="33" s="1"/>
  <c r="I36" i="33"/>
  <c r="J36" i="33" s="1"/>
  <c r="K36" i="33"/>
  <c r="L36" i="33"/>
  <c r="I37" i="33"/>
  <c r="J37" i="33" s="1"/>
  <c r="K37" i="33"/>
  <c r="L37" i="33"/>
  <c r="E29" i="33" l="1"/>
  <c r="E30" i="33" s="1"/>
  <c r="F29" i="33"/>
  <c r="F30" i="33" s="1"/>
  <c r="G29" i="33"/>
  <c r="G30" i="33" s="1"/>
  <c r="D29" i="33"/>
  <c r="D30" i="33" s="1"/>
  <c r="I27" i="33"/>
  <c r="J27" i="33" s="1"/>
  <c r="K27" i="33"/>
  <c r="L27" i="33"/>
  <c r="I28" i="33"/>
  <c r="J28" i="33" s="1"/>
  <c r="K28" i="33"/>
  <c r="L28" i="33"/>
  <c r="L81" i="33" l="1"/>
  <c r="K81" i="33"/>
  <c r="I81" i="33"/>
  <c r="J81" i="33" s="1"/>
  <c r="L80" i="33"/>
  <c r="K80" i="33"/>
  <c r="I80" i="33"/>
  <c r="J80" i="33" s="1"/>
  <c r="L61" i="33"/>
  <c r="K61" i="33"/>
  <c r="I61" i="33"/>
  <c r="J61" i="33" s="1"/>
  <c r="L50" i="33"/>
  <c r="K50" i="33"/>
  <c r="I50" i="33"/>
  <c r="J50" i="33" s="1"/>
  <c r="L48" i="33"/>
  <c r="K48" i="33"/>
  <c r="I48" i="33"/>
  <c r="J48" i="33" s="1"/>
  <c r="L43" i="33"/>
  <c r="K43" i="33"/>
  <c r="I43" i="33"/>
  <c r="J43" i="33" s="1"/>
  <c r="K42" i="33"/>
  <c r="I42" i="33"/>
  <c r="J42" i="33" s="1"/>
  <c r="L38" i="33"/>
  <c r="K38" i="33"/>
  <c r="I38" i="33"/>
  <c r="J38" i="33" s="1"/>
  <c r="L35" i="33"/>
  <c r="K35" i="33"/>
  <c r="I35" i="33"/>
  <c r="J35" i="33" s="1"/>
  <c r="L29" i="33"/>
  <c r="K29" i="33"/>
  <c r="I29" i="33"/>
  <c r="J29" i="33" s="1"/>
  <c r="L26" i="33"/>
  <c r="K26" i="33"/>
  <c r="I26" i="33"/>
  <c r="J26" i="33" s="1"/>
  <c r="E21" i="33" l="1"/>
  <c r="F21" i="33"/>
  <c r="G21" i="33"/>
  <c r="D21" i="33"/>
  <c r="L13" i="33"/>
  <c r="K13" i="33"/>
  <c r="I13" i="33"/>
  <c r="J13" i="33" s="1"/>
  <c r="L67" i="33"/>
  <c r="K67" i="33"/>
  <c r="I67" i="33"/>
  <c r="J67" i="33" s="1"/>
  <c r="L12" i="33"/>
  <c r="K12" i="33"/>
  <c r="I12" i="33"/>
  <c r="J12" i="33" s="1"/>
  <c r="K11" i="33"/>
  <c r="I11" i="33"/>
  <c r="J11" i="33" s="1"/>
  <c r="I16" i="33"/>
  <c r="J16" i="33" s="1"/>
  <c r="K16" i="33"/>
  <c r="L16" i="33"/>
  <c r="I17" i="33"/>
  <c r="J17" i="33" s="1"/>
  <c r="K17" i="33"/>
  <c r="L17" i="33"/>
  <c r="I18" i="33"/>
  <c r="J18" i="33" s="1"/>
  <c r="K18" i="33"/>
  <c r="L18" i="33"/>
  <c r="K15" i="33"/>
  <c r="L15" i="33"/>
  <c r="I15" i="33"/>
  <c r="J15" i="33" s="1"/>
  <c r="L21" i="33" l="1"/>
  <c r="I21" i="33"/>
  <c r="J21" i="33" s="1"/>
  <c r="K21" i="33"/>
  <c r="L20" i="33"/>
  <c r="K20" i="33"/>
  <c r="I20" i="33"/>
  <c r="J20" i="33" s="1"/>
  <c r="H77" i="33" l="1"/>
  <c r="K77" i="33" l="1"/>
  <c r="L77" i="33"/>
  <c r="I77" i="33"/>
  <c r="J77" i="33" s="1"/>
  <c r="L39" i="33" l="1"/>
  <c r="L62" i="33" l="1"/>
  <c r="L30" i="33" l="1"/>
  <c r="H82" i="33"/>
  <c r="G82" i="33"/>
  <c r="F82" i="33"/>
  <c r="E82" i="33"/>
  <c r="D82" i="33"/>
  <c r="H44" i="33"/>
  <c r="G44" i="33"/>
  <c r="G84" i="33" s="1"/>
  <c r="F44" i="33"/>
  <c r="F84" i="33" s="1"/>
  <c r="E44" i="33"/>
  <c r="E84" i="33" s="1"/>
  <c r="D44" i="33"/>
  <c r="D84" i="33" s="1"/>
  <c r="H62" i="33"/>
  <c r="H30" i="33"/>
  <c r="K30" i="33" l="1"/>
  <c r="H84" i="33"/>
  <c r="K62" i="33"/>
  <c r="I62" i="33"/>
  <c r="J62" i="33" s="1"/>
  <c r="K44" i="33"/>
  <c r="L44" i="33"/>
  <c r="I44" i="33"/>
  <c r="J44" i="33" s="1"/>
  <c r="K39" i="33"/>
  <c r="I39" i="33"/>
  <c r="J39" i="33" s="1"/>
  <c r="L82" i="33"/>
  <c r="I82" i="33"/>
  <c r="J82" i="33" s="1"/>
  <c r="K82" i="33"/>
  <c r="I30" i="33"/>
  <c r="J30" i="33" s="1"/>
  <c r="L84" i="33" l="1"/>
  <c r="I84" i="33"/>
  <c r="J84" i="33" s="1"/>
  <c r="K84" i="33"/>
</calcChain>
</file>

<file path=xl/sharedStrings.xml><?xml version="1.0" encoding="utf-8"?>
<sst xmlns="http://schemas.openxmlformats.org/spreadsheetml/2006/main" count="166" uniqueCount="57">
  <si>
    <t>Д и с ц и п л і н а</t>
  </si>
  <si>
    <t>%</t>
  </si>
  <si>
    <t>№ з/п</t>
  </si>
  <si>
    <t>Якісна успішність %</t>
  </si>
  <si>
    <t>кільк.</t>
  </si>
  <si>
    <t>Одержали оцінки</t>
  </si>
  <si>
    <t>Абсолютна успішність %</t>
  </si>
  <si>
    <t>Спеціальність</t>
  </si>
  <si>
    <t>Разом</t>
  </si>
  <si>
    <t>Зведені дані</t>
  </si>
  <si>
    <t>Додаток 2.1</t>
  </si>
  <si>
    <t>результатів підсумкового контролю успішності студентів</t>
  </si>
  <si>
    <t>Кількість студентів</t>
  </si>
  <si>
    <t xml:space="preserve">ННІ лінгвістики та психології </t>
  </si>
  <si>
    <t>ННІ журналістики, кіно і телебачення</t>
  </si>
  <si>
    <t>ННІ театрального мистецтва</t>
  </si>
  <si>
    <t>Економічний факультет</t>
  </si>
  <si>
    <t>Факультет будівництва та архітектури</t>
  </si>
  <si>
    <t>НН Медичний інститут</t>
  </si>
  <si>
    <t>Факультет інформаційних технологій</t>
  </si>
  <si>
    <t>"5"</t>
  </si>
  <si>
    <t>"4"</t>
  </si>
  <si>
    <t>"3"</t>
  </si>
  <si>
    <t>"2"</t>
  </si>
  <si>
    <t>Виконували КР</t>
  </si>
  <si>
    <t>МВ</t>
  </si>
  <si>
    <t>МП</t>
  </si>
  <si>
    <t>Тур</t>
  </si>
  <si>
    <t>МЕВ</t>
  </si>
  <si>
    <t>ПР</t>
  </si>
  <si>
    <t>Філ</t>
  </si>
  <si>
    <t>ПС</t>
  </si>
  <si>
    <t>Ж</t>
  </si>
  <si>
    <t>АМВ</t>
  </si>
  <si>
    <t>СМ</t>
  </si>
  <si>
    <t>Медицина</t>
  </si>
  <si>
    <t>ФР</t>
  </si>
  <si>
    <t>СТ</t>
  </si>
  <si>
    <t>ЕК</t>
  </si>
  <si>
    <t>Підпр</t>
  </si>
  <si>
    <t>Мен</t>
  </si>
  <si>
    <t>Арх</t>
  </si>
  <si>
    <t>БЦІ</t>
  </si>
  <si>
    <t>КН</t>
  </si>
  <si>
    <t>ОПН</t>
  </si>
  <si>
    <t>ПУ</t>
  </si>
  <si>
    <t>І півріччя</t>
  </si>
  <si>
    <t>ІІ півріччя</t>
  </si>
  <si>
    <t>Всього по ННІ</t>
  </si>
  <si>
    <t>Всього по факультету</t>
  </si>
  <si>
    <t>Навчально-наукових інститутів/факультетів</t>
  </si>
  <si>
    <t>Виконували ПК</t>
  </si>
  <si>
    <t>Мед-ство</t>
  </si>
  <si>
    <t>НН інститут міжнародних відносин та права</t>
  </si>
  <si>
    <t>Ек</t>
  </si>
  <si>
    <t>ГРС</t>
  </si>
  <si>
    <t>Дизайн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</si>
</sst>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2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7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6"/>
      <color theme="1"/>
      <name val="Times New Roman"/>
      <family val="1"/>
      <charset val="204"/>
    </font>
    <font>
      <b/>
      <sz val="8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164" fontId="6" fillId="0" borderId="10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164" fontId="3" fillId="0" borderId="1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0" xfId="0" applyAlignment="1">
      <alignment horizontal="center"/>
    </xf>
    <xf numFmtId="164" fontId="3" fillId="0" borderId="0" xfId="0" applyNumberFormat="1" applyFont="1" applyAlignment="1">
      <alignment horizontal="center" vertical="center" wrapText="1"/>
    </xf>
    <xf numFmtId="0" fontId="10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64" fontId="3" fillId="0" borderId="8" xfId="0" applyNumberFormat="1" applyFont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1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64" fontId="3" fillId="0" borderId="17" xfId="0" applyNumberFormat="1" applyFont="1" applyBorder="1" applyAlignment="1">
      <alignment horizontal="center" vertical="center" wrapText="1"/>
    </xf>
    <xf numFmtId="164" fontId="3" fillId="0" borderId="18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164" fontId="3" fillId="0" borderId="23" xfId="0" applyNumberFormat="1" applyFont="1" applyBorder="1" applyAlignment="1">
      <alignment horizontal="center" vertical="center" textRotation="90" wrapText="1"/>
    </xf>
    <xf numFmtId="0" fontId="0" fillId="0" borderId="24" xfId="0" applyBorder="1" applyAlignment="1">
      <alignment horizontal="center"/>
    </xf>
    <xf numFmtId="0" fontId="4" fillId="0" borderId="25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0" fillId="2" borderId="0" xfId="0" applyFill="1"/>
    <xf numFmtId="164" fontId="3" fillId="0" borderId="27" xfId="0" applyNumberFormat="1" applyFont="1" applyBorder="1" applyAlignment="1">
      <alignment horizontal="center" vertical="center" textRotation="90" wrapText="1"/>
    </xf>
    <xf numFmtId="0" fontId="5" fillId="0" borderId="0" xfId="0" applyFont="1" applyAlignment="1">
      <alignment horizontal="center"/>
    </xf>
    <xf numFmtId="164" fontId="3" fillId="0" borderId="4" xfId="0" applyNumberFormat="1" applyFont="1" applyBorder="1" applyAlignment="1">
      <alignment horizontal="center" vertical="center" textRotation="90" wrapText="1"/>
    </xf>
    <xf numFmtId="0" fontId="3" fillId="0" borderId="5" xfId="0" applyFont="1" applyBorder="1" applyAlignment="1">
      <alignment horizontal="center" vertical="center" wrapText="1"/>
    </xf>
    <xf numFmtId="164" fontId="3" fillId="0" borderId="6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164" fontId="3" fillId="0" borderId="28" xfId="0" applyNumberFormat="1" applyFont="1" applyBorder="1" applyAlignment="1">
      <alignment horizontal="center" vertical="center" wrapText="1"/>
    </xf>
    <xf numFmtId="0" fontId="11" fillId="0" borderId="0" xfId="0" applyFont="1"/>
    <xf numFmtId="0" fontId="6" fillId="0" borderId="1" xfId="0" applyFont="1" applyBorder="1" applyAlignment="1">
      <alignment horizontal="center" vertical="center" wrapText="1"/>
    </xf>
    <xf numFmtId="0" fontId="0" fillId="0" borderId="32" xfId="0" applyBorder="1" applyAlignment="1">
      <alignment horizontal="center"/>
    </xf>
    <xf numFmtId="0" fontId="4" fillId="0" borderId="33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 wrapText="1"/>
    </xf>
    <xf numFmtId="164" fontId="3" fillId="0" borderId="33" xfId="0" applyNumberFormat="1" applyFont="1" applyBorder="1" applyAlignment="1">
      <alignment horizontal="center" vertical="center" wrapText="1"/>
    </xf>
    <xf numFmtId="164" fontId="3" fillId="0" borderId="34" xfId="0" applyNumberFormat="1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0" xfId="0" applyFont="1" applyAlignment="1">
      <alignment horizontal="center" vertical="center" wrapText="1"/>
    </xf>
    <xf numFmtId="0" fontId="0" fillId="0" borderId="12" xfId="0" applyBorder="1" applyAlignment="1">
      <alignment horizontal="center"/>
    </xf>
    <xf numFmtId="0" fontId="4" fillId="0" borderId="35" xfId="0" applyFont="1" applyBorder="1" applyAlignment="1">
      <alignment horizontal="center" vertical="center" wrapText="1"/>
    </xf>
    <xf numFmtId="164" fontId="3" fillId="0" borderId="36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/>
    </xf>
    <xf numFmtId="0" fontId="3" fillId="0" borderId="18" xfId="0" applyFont="1" applyBorder="1" applyAlignment="1">
      <alignment horizontal="left"/>
    </xf>
    <xf numFmtId="0" fontId="3" fillId="0" borderId="15" xfId="0" applyFont="1" applyBorder="1" applyAlignment="1">
      <alignment horizontal="left"/>
    </xf>
    <xf numFmtId="0" fontId="3" fillId="0" borderId="30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164" fontId="3" fillId="0" borderId="4" xfId="0" applyNumberFormat="1" applyFont="1" applyBorder="1" applyAlignment="1">
      <alignment horizontal="center" vertical="center" textRotation="90" wrapText="1"/>
    </xf>
    <xf numFmtId="164" fontId="3" fillId="0" borderId="6" xfId="0" applyNumberFormat="1" applyFont="1" applyBorder="1" applyAlignment="1">
      <alignment horizontal="center" vertical="center" textRotation="90" wrapText="1"/>
    </xf>
    <xf numFmtId="164" fontId="3" fillId="0" borderId="11" xfId="0" applyNumberFormat="1" applyFont="1" applyBorder="1" applyAlignment="1">
      <alignment horizontal="center" vertical="center" textRotation="90" wrapText="1"/>
    </xf>
    <xf numFmtId="0" fontId="1" fillId="0" borderId="3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10" xfId="0" applyFont="1" applyBorder="1" applyAlignment="1">
      <alignment horizontal="center" vertical="center" textRotation="90" wrapText="1"/>
    </xf>
    <xf numFmtId="164" fontId="3" fillId="0" borderId="3" xfId="0" applyNumberFormat="1" applyFont="1" applyBorder="1" applyAlignment="1">
      <alignment horizontal="center" vertical="center" textRotation="90" wrapText="1"/>
    </xf>
    <xf numFmtId="164" fontId="3" fillId="0" borderId="1" xfId="0" applyNumberFormat="1" applyFont="1" applyBorder="1" applyAlignment="1">
      <alignment horizontal="center" vertical="center" textRotation="90" wrapText="1"/>
    </xf>
    <xf numFmtId="164" fontId="3" fillId="0" borderId="10" xfId="0" applyNumberFormat="1" applyFont="1" applyBorder="1" applyAlignment="1">
      <alignment horizontal="center" vertical="center" textRotation="90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left" vertical="center" wrapText="1"/>
    </xf>
    <xf numFmtId="0" fontId="1" fillId="2" borderId="26" xfId="0" applyFont="1" applyFill="1" applyBorder="1" applyAlignment="1">
      <alignment horizontal="left" vertical="center" wrapText="1"/>
    </xf>
    <xf numFmtId="0" fontId="3" fillId="2" borderId="10" xfId="0" applyFont="1" applyFill="1" applyBorder="1" applyAlignment="1">
      <alignment horizontal="left"/>
    </xf>
    <xf numFmtId="0" fontId="3" fillId="2" borderId="18" xfId="0" applyFont="1" applyFill="1" applyBorder="1" applyAlignment="1">
      <alignment horizontal="left"/>
    </xf>
    <xf numFmtId="0" fontId="3" fillId="2" borderId="15" xfId="0" applyFont="1" applyFill="1" applyBorder="1" applyAlignment="1">
      <alignment horizontal="left"/>
    </xf>
    <xf numFmtId="0" fontId="7" fillId="0" borderId="30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90"/>
  <sheetViews>
    <sheetView tabSelected="1" zoomScale="110" zoomScaleNormal="110" zoomScaleSheetLayoutView="70" workbookViewId="0">
      <selection activeCell="O72" sqref="O72"/>
    </sheetView>
  </sheetViews>
  <sheetFormatPr defaultColWidth="9.140625" defaultRowHeight="15" x14ac:dyDescent="0.25"/>
  <cols>
    <col min="1" max="1" width="2.7109375" customWidth="1"/>
    <col min="2" max="2" width="32.140625" customWidth="1"/>
    <col min="3" max="3" width="6.85546875" customWidth="1"/>
    <col min="4" max="4" width="6.28515625" customWidth="1"/>
    <col min="5" max="6" width="6" customWidth="1"/>
    <col min="7" max="7" width="3.7109375" customWidth="1"/>
    <col min="8" max="8" width="4.5703125" customWidth="1"/>
    <col min="9" max="9" width="5.140625" customWidth="1"/>
    <col min="10" max="10" width="5.7109375" customWidth="1"/>
    <col min="11" max="12" width="7.7109375" customWidth="1"/>
  </cols>
  <sheetData>
    <row r="1" spans="1:12" ht="15.75" x14ac:dyDescent="0.25">
      <c r="A1" s="58" t="s">
        <v>10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</row>
    <row r="2" spans="1:12" ht="15" customHeight="1" x14ac:dyDescent="0.3">
      <c r="A2" s="59" t="s">
        <v>9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</row>
    <row r="3" spans="1:12" ht="15" customHeight="1" x14ac:dyDescent="0.3">
      <c r="A3" s="59" t="s">
        <v>11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</row>
    <row r="4" spans="1:12" ht="15" customHeight="1" x14ac:dyDescent="0.3">
      <c r="A4" s="59" t="s">
        <v>50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</row>
    <row r="5" spans="1:12" ht="15" customHeight="1" x14ac:dyDescent="0.3">
      <c r="A5" s="32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</row>
    <row r="6" spans="1:12" ht="10.5" customHeight="1" thickBot="1" x14ac:dyDescent="0.3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15.75" customHeight="1" x14ac:dyDescent="0.25">
      <c r="A7" s="66" t="s">
        <v>2</v>
      </c>
      <c r="B7" s="69" t="s">
        <v>0</v>
      </c>
      <c r="C7" s="72" t="s">
        <v>7</v>
      </c>
      <c r="D7" s="72" t="s">
        <v>12</v>
      </c>
      <c r="E7" s="63" t="s">
        <v>5</v>
      </c>
      <c r="F7" s="63"/>
      <c r="G7" s="63"/>
      <c r="H7" s="63"/>
      <c r="I7" s="63"/>
      <c r="J7" s="63"/>
      <c r="K7" s="75" t="s">
        <v>6</v>
      </c>
      <c r="L7" s="60" t="s">
        <v>3</v>
      </c>
    </row>
    <row r="8" spans="1:12" ht="31.5" customHeight="1" x14ac:dyDescent="0.25">
      <c r="A8" s="67"/>
      <c r="B8" s="70"/>
      <c r="C8" s="73"/>
      <c r="D8" s="73"/>
      <c r="E8" s="2" t="s">
        <v>20</v>
      </c>
      <c r="F8" s="2" t="s">
        <v>21</v>
      </c>
      <c r="G8" s="2" t="s">
        <v>22</v>
      </c>
      <c r="H8" s="2" t="s">
        <v>23</v>
      </c>
      <c r="I8" s="78" t="s">
        <v>51</v>
      </c>
      <c r="J8" s="79"/>
      <c r="K8" s="76"/>
      <c r="L8" s="61"/>
    </row>
    <row r="9" spans="1:12" ht="23.25" customHeight="1" thickBot="1" x14ac:dyDescent="0.3">
      <c r="A9" s="68"/>
      <c r="B9" s="71"/>
      <c r="C9" s="74"/>
      <c r="D9" s="74"/>
      <c r="E9" s="3" t="s">
        <v>4</v>
      </c>
      <c r="F9" s="3" t="s">
        <v>4</v>
      </c>
      <c r="G9" s="3" t="s">
        <v>4</v>
      </c>
      <c r="H9" s="3" t="s">
        <v>4</v>
      </c>
      <c r="I9" s="3" t="s">
        <v>4</v>
      </c>
      <c r="J9" s="4" t="s">
        <v>1</v>
      </c>
      <c r="K9" s="77"/>
      <c r="L9" s="62"/>
    </row>
    <row r="10" spans="1:12" ht="12" customHeight="1" x14ac:dyDescent="0.25">
      <c r="A10" s="24"/>
      <c r="B10" s="80" t="s">
        <v>53</v>
      </c>
      <c r="C10" s="81"/>
      <c r="D10" s="81"/>
      <c r="E10" s="81"/>
      <c r="F10" s="81"/>
      <c r="G10" s="81"/>
      <c r="H10" s="81"/>
      <c r="I10" s="81"/>
      <c r="J10" s="81"/>
      <c r="K10" s="25"/>
      <c r="L10" s="31"/>
    </row>
    <row r="11" spans="1:12" ht="12" customHeight="1" x14ac:dyDescent="0.25">
      <c r="A11" s="83">
        <v>1</v>
      </c>
      <c r="B11" s="52" t="s">
        <v>46</v>
      </c>
      <c r="C11" s="2" t="s">
        <v>25</v>
      </c>
      <c r="D11" s="1">
        <v>589</v>
      </c>
      <c r="E11" s="1">
        <v>258</v>
      </c>
      <c r="F11" s="1">
        <v>161</v>
      </c>
      <c r="G11" s="1">
        <v>125</v>
      </c>
      <c r="H11" s="1"/>
      <c r="I11" s="2">
        <f t="shared" ref="I11:I13" si="0">SUM(E11:H11)</f>
        <v>544</v>
      </c>
      <c r="J11" s="10">
        <f t="shared" ref="J11:J14" si="1">I11/D11</f>
        <v>0.92359932088285224</v>
      </c>
      <c r="K11" s="10">
        <f t="shared" ref="K11:K14" si="2">(E11+F11+G11+H11)/D11</f>
        <v>0.92359932088285224</v>
      </c>
      <c r="L11" s="35">
        <f>(E11+F11)/D11</f>
        <v>0.71137521222410871</v>
      </c>
    </row>
    <row r="12" spans="1:12" ht="12" customHeight="1" x14ac:dyDescent="0.25">
      <c r="A12" s="83"/>
      <c r="B12" s="53"/>
      <c r="C12" s="2" t="s">
        <v>26</v>
      </c>
      <c r="D12" s="1">
        <v>602</v>
      </c>
      <c r="E12" s="1">
        <v>317</v>
      </c>
      <c r="F12" s="1">
        <v>162</v>
      </c>
      <c r="G12" s="1">
        <v>85</v>
      </c>
      <c r="H12" s="1"/>
      <c r="I12" s="2">
        <f t="shared" si="0"/>
        <v>564</v>
      </c>
      <c r="J12" s="10">
        <f t="shared" si="1"/>
        <v>0.93687707641196016</v>
      </c>
      <c r="K12" s="10">
        <f t="shared" si="2"/>
        <v>0.93687707641196016</v>
      </c>
      <c r="L12" s="35">
        <f t="shared" ref="L12:L14" si="3">(E12+F12)/D12</f>
        <v>0.79568106312292364</v>
      </c>
    </row>
    <row r="13" spans="1:12" ht="12" customHeight="1" x14ac:dyDescent="0.25">
      <c r="A13" s="83"/>
      <c r="B13" s="53"/>
      <c r="C13" s="2" t="s">
        <v>28</v>
      </c>
      <c r="D13" s="1">
        <v>86</v>
      </c>
      <c r="E13" s="1">
        <v>44</v>
      </c>
      <c r="F13" s="1">
        <v>15</v>
      </c>
      <c r="G13" s="1">
        <v>9</v>
      </c>
      <c r="H13" s="1">
        <v>11</v>
      </c>
      <c r="I13" s="2">
        <f t="shared" si="0"/>
        <v>79</v>
      </c>
      <c r="J13" s="10">
        <f t="shared" si="1"/>
        <v>0.91860465116279066</v>
      </c>
      <c r="K13" s="10">
        <f t="shared" si="2"/>
        <v>0.91860465116279066</v>
      </c>
      <c r="L13" s="35">
        <f t="shared" si="3"/>
        <v>0.68604651162790697</v>
      </c>
    </row>
    <row r="14" spans="1:12" ht="12" customHeight="1" x14ac:dyDescent="0.25">
      <c r="A14" s="83"/>
      <c r="B14" s="53"/>
      <c r="C14" s="2" t="s">
        <v>29</v>
      </c>
      <c r="D14" s="1">
        <v>640</v>
      </c>
      <c r="E14" s="1">
        <v>311</v>
      </c>
      <c r="F14" s="1">
        <v>142</v>
      </c>
      <c r="G14" s="1">
        <v>132</v>
      </c>
      <c r="H14" s="2"/>
      <c r="I14" s="2">
        <f>SUM(E14:H14)</f>
        <v>585</v>
      </c>
      <c r="J14" s="10">
        <f t="shared" si="1"/>
        <v>0.9140625</v>
      </c>
      <c r="K14" s="10">
        <f t="shared" si="2"/>
        <v>0.9140625</v>
      </c>
      <c r="L14" s="35">
        <f t="shared" si="3"/>
        <v>0.70781249999999996</v>
      </c>
    </row>
    <row r="15" spans="1:12" ht="13.5" customHeight="1" x14ac:dyDescent="0.25">
      <c r="A15" s="84"/>
      <c r="B15" s="54"/>
      <c r="C15" s="2"/>
      <c r="D15" s="2">
        <f>SUM(D11:D14)</f>
        <v>1917</v>
      </c>
      <c r="E15" s="2">
        <f>SUM(E11:E14)</f>
        <v>930</v>
      </c>
      <c r="F15" s="2">
        <f>SUM(F11:F14)</f>
        <v>480</v>
      </c>
      <c r="G15" s="2">
        <f>SUM(G11:G14)</f>
        <v>351</v>
      </c>
      <c r="H15" s="2">
        <f>SUM(H11:H13)</f>
        <v>11</v>
      </c>
      <c r="I15" s="2">
        <f>SUM(E15:H15)</f>
        <v>1772</v>
      </c>
      <c r="J15" s="10">
        <f>I15/D15</f>
        <v>0.92436098069900885</v>
      </c>
      <c r="K15" s="10">
        <f>(E15+F15+G15+H15)/D15</f>
        <v>0.92436098069900885</v>
      </c>
      <c r="L15" s="35">
        <f>(E15+F15)/D15</f>
        <v>0.73552425665101717</v>
      </c>
    </row>
    <row r="16" spans="1:12" ht="13.5" customHeight="1" x14ac:dyDescent="0.25">
      <c r="A16" s="82">
        <v>2</v>
      </c>
      <c r="B16" s="52" t="s">
        <v>47</v>
      </c>
      <c r="C16" s="2" t="s">
        <v>25</v>
      </c>
      <c r="D16" s="1">
        <v>461</v>
      </c>
      <c r="E16" s="1">
        <v>244</v>
      </c>
      <c r="F16" s="1">
        <v>95</v>
      </c>
      <c r="G16" s="1">
        <v>79</v>
      </c>
      <c r="H16" s="2"/>
      <c r="I16" s="2">
        <f t="shared" ref="I16:I18" si="4">SUM(E16:H16)</f>
        <v>418</v>
      </c>
      <c r="J16" s="10">
        <f t="shared" ref="J16:J19" si="5">I16/D16</f>
        <v>0.90672451193058567</v>
      </c>
      <c r="K16" s="10">
        <f t="shared" ref="K16:K19" si="6">(E16+F16+G16+H16)/D16</f>
        <v>0.90672451193058567</v>
      </c>
      <c r="L16" s="35">
        <f t="shared" ref="L16:L19" si="7">(E16+F16)/D16</f>
        <v>0.73535791757049895</v>
      </c>
    </row>
    <row r="17" spans="1:12" ht="13.5" customHeight="1" x14ac:dyDescent="0.25">
      <c r="A17" s="83"/>
      <c r="B17" s="53"/>
      <c r="C17" s="2" t="s">
        <v>26</v>
      </c>
      <c r="D17" s="1">
        <v>561</v>
      </c>
      <c r="E17" s="1">
        <v>283</v>
      </c>
      <c r="F17" s="1">
        <v>160</v>
      </c>
      <c r="G17" s="1">
        <v>64</v>
      </c>
      <c r="H17" s="2"/>
      <c r="I17" s="2">
        <f t="shared" si="4"/>
        <v>507</v>
      </c>
      <c r="J17" s="10">
        <f t="shared" si="5"/>
        <v>0.90374331550802134</v>
      </c>
      <c r="K17" s="10">
        <f t="shared" si="6"/>
        <v>0.90374331550802134</v>
      </c>
      <c r="L17" s="35">
        <f t="shared" si="7"/>
        <v>0.78966131907308379</v>
      </c>
    </row>
    <row r="18" spans="1:12" ht="13.5" customHeight="1" x14ac:dyDescent="0.25">
      <c r="A18" s="83"/>
      <c r="B18" s="53"/>
      <c r="C18" s="2" t="s">
        <v>28</v>
      </c>
      <c r="D18" s="1">
        <v>58</v>
      </c>
      <c r="E18" s="1">
        <v>21</v>
      </c>
      <c r="F18" s="1">
        <v>17</v>
      </c>
      <c r="G18" s="1">
        <v>16</v>
      </c>
      <c r="H18" s="2"/>
      <c r="I18" s="2">
        <f t="shared" si="4"/>
        <v>54</v>
      </c>
      <c r="J18" s="10">
        <f t="shared" si="5"/>
        <v>0.93103448275862066</v>
      </c>
      <c r="K18" s="10">
        <f t="shared" si="6"/>
        <v>0.93103448275862066</v>
      </c>
      <c r="L18" s="35">
        <f t="shared" si="7"/>
        <v>0.65517241379310343</v>
      </c>
    </row>
    <row r="19" spans="1:12" ht="13.5" customHeight="1" x14ac:dyDescent="0.25">
      <c r="A19" s="83"/>
      <c r="B19" s="53"/>
      <c r="C19" s="2" t="s">
        <v>29</v>
      </c>
      <c r="D19" s="1">
        <v>599</v>
      </c>
      <c r="E19" s="1">
        <v>252</v>
      </c>
      <c r="F19" s="1">
        <v>166</v>
      </c>
      <c r="G19" s="1">
        <v>130</v>
      </c>
      <c r="H19" s="2"/>
      <c r="I19" s="2">
        <f t="shared" ref="I19" si="8">SUM(E19:H19)</f>
        <v>548</v>
      </c>
      <c r="J19" s="10">
        <f t="shared" si="5"/>
        <v>0.91485809682804675</v>
      </c>
      <c r="K19" s="10">
        <f t="shared" si="6"/>
        <v>0.91485809682804675</v>
      </c>
      <c r="L19" s="35">
        <f t="shared" si="7"/>
        <v>0.69782971619365608</v>
      </c>
    </row>
    <row r="20" spans="1:12" ht="13.5" customHeight="1" x14ac:dyDescent="0.25">
      <c r="A20" s="84"/>
      <c r="B20" s="54"/>
      <c r="C20" s="2"/>
      <c r="D20" s="2">
        <f>SUM(D16:D19)</f>
        <v>1679</v>
      </c>
      <c r="E20" s="2">
        <f>SUM(E16:E19)</f>
        <v>800</v>
      </c>
      <c r="F20" s="2">
        <f>SUM(F16:F19)</f>
        <v>438</v>
      </c>
      <c r="G20" s="2">
        <f>SUM(G16:G19)</f>
        <v>289</v>
      </c>
      <c r="H20" s="2">
        <f>SUM(H16:H18)</f>
        <v>0</v>
      </c>
      <c r="I20" s="2">
        <f t="shared" ref="I20:I21" si="9">SUM(E20:H20)</f>
        <v>1527</v>
      </c>
      <c r="J20" s="10">
        <f>I20/D20</f>
        <v>0.90946992257296011</v>
      </c>
      <c r="K20" s="10">
        <f t="shared" ref="K20:K21" si="10">(E20+F20+G20+H20)/D20</f>
        <v>0.90946992257296011</v>
      </c>
      <c r="L20" s="35">
        <f t="shared" ref="L20:L21" si="11">(E20+F20)/D20</f>
        <v>0.737343656938654</v>
      </c>
    </row>
    <row r="21" spans="1:12" ht="14.25" customHeight="1" thickBot="1" x14ac:dyDescent="0.3">
      <c r="A21" s="11"/>
      <c r="B21" s="5" t="s">
        <v>48</v>
      </c>
      <c r="C21" s="14"/>
      <c r="D21" s="15">
        <f>SUM(D15+D20)</f>
        <v>3596</v>
      </c>
      <c r="E21" s="15">
        <f>SUM(E15+E20)</f>
        <v>1730</v>
      </c>
      <c r="F21" s="15">
        <f>SUM(F15+F20)</f>
        <v>918</v>
      </c>
      <c r="G21" s="15">
        <f>SUM(G15+G20)</f>
        <v>640</v>
      </c>
      <c r="H21" s="15">
        <f>SUM(H15:H20)</f>
        <v>11</v>
      </c>
      <c r="I21" s="36">
        <f t="shared" si="9"/>
        <v>3299</v>
      </c>
      <c r="J21" s="16">
        <f>I21/D21</f>
        <v>0.91740823136818683</v>
      </c>
      <c r="K21" s="16">
        <f t="shared" si="10"/>
        <v>0.91740823136818683</v>
      </c>
      <c r="L21" s="37">
        <f t="shared" si="11"/>
        <v>0.73637374860956617</v>
      </c>
    </row>
    <row r="22" spans="1:12" ht="12" customHeight="1" thickBot="1" x14ac:dyDescent="0.3">
      <c r="A22" s="64"/>
      <c r="B22" s="65"/>
      <c r="C22" s="65"/>
      <c r="D22" s="65"/>
      <c r="E22" s="65"/>
      <c r="F22" s="65"/>
      <c r="G22" s="65"/>
      <c r="H22" s="65"/>
      <c r="I22" s="65"/>
      <c r="J22" s="65"/>
      <c r="K22" s="56"/>
      <c r="L22" s="21"/>
    </row>
    <row r="23" spans="1:12" ht="12" customHeight="1" x14ac:dyDescent="0.25">
      <c r="A23" s="24"/>
      <c r="B23" s="85" t="s">
        <v>13</v>
      </c>
      <c r="C23" s="81"/>
      <c r="D23" s="81"/>
      <c r="E23" s="81"/>
      <c r="F23" s="81"/>
      <c r="G23" s="81"/>
      <c r="H23" s="81"/>
      <c r="I23" s="81"/>
      <c r="J23" s="81"/>
      <c r="K23" s="25"/>
      <c r="L23" s="31"/>
    </row>
    <row r="24" spans="1:12" ht="12" customHeight="1" x14ac:dyDescent="0.25">
      <c r="A24" s="88">
        <v>1</v>
      </c>
      <c r="B24" s="52" t="s">
        <v>46</v>
      </c>
      <c r="C24" s="2" t="s">
        <v>30</v>
      </c>
      <c r="D24" s="1">
        <v>500</v>
      </c>
      <c r="E24" s="1">
        <v>238</v>
      </c>
      <c r="F24" s="1">
        <v>170</v>
      </c>
      <c r="G24" s="1">
        <v>71</v>
      </c>
      <c r="H24" s="1"/>
      <c r="I24" s="2">
        <f t="shared" ref="I24:I25" si="12">SUM(E24:H24)</f>
        <v>479</v>
      </c>
      <c r="J24" s="10">
        <f t="shared" ref="J24:J25" si="13">I24/D24</f>
        <v>0.95799999999999996</v>
      </c>
      <c r="K24" s="10">
        <f t="shared" ref="K24:K25" si="14">(E24+F24+G24+H24)/D24</f>
        <v>0.95799999999999996</v>
      </c>
      <c r="L24" s="35">
        <f t="shared" ref="L24:L25" si="15">(E24+F24)/D24</f>
        <v>0.81599999999999995</v>
      </c>
    </row>
    <row r="25" spans="1:12" ht="12" customHeight="1" x14ac:dyDescent="0.25">
      <c r="A25" s="89"/>
      <c r="B25" s="53"/>
      <c r="C25" s="2" t="s">
        <v>31</v>
      </c>
      <c r="D25" s="1">
        <v>323</v>
      </c>
      <c r="E25" s="1">
        <v>176</v>
      </c>
      <c r="F25" s="1">
        <v>75</v>
      </c>
      <c r="G25" s="1">
        <v>48</v>
      </c>
      <c r="H25" s="1"/>
      <c r="I25" s="2">
        <f t="shared" si="12"/>
        <v>299</v>
      </c>
      <c r="J25" s="10">
        <f t="shared" si="13"/>
        <v>0.92569659442724461</v>
      </c>
      <c r="K25" s="10">
        <f t="shared" si="14"/>
        <v>0.92569659442724461</v>
      </c>
      <c r="L25" s="35">
        <f t="shared" si="15"/>
        <v>0.77708978328173373</v>
      </c>
    </row>
    <row r="26" spans="1:12" ht="13.5" customHeight="1" x14ac:dyDescent="0.25">
      <c r="A26" s="90"/>
      <c r="B26" s="54"/>
      <c r="C26" s="2"/>
      <c r="D26" s="2">
        <f>SUM(D24:D25)</f>
        <v>823</v>
      </c>
      <c r="E26" s="2">
        <f t="shared" ref="E26:H26" si="16">SUM(E24:E25)</f>
        <v>414</v>
      </c>
      <c r="F26" s="2">
        <f t="shared" si="16"/>
        <v>245</v>
      </c>
      <c r="G26" s="2">
        <f t="shared" si="16"/>
        <v>119</v>
      </c>
      <c r="H26" s="2">
        <f t="shared" si="16"/>
        <v>0</v>
      </c>
      <c r="I26" s="2">
        <f t="shared" ref="I26:I30" si="17">SUM(E26:H26)</f>
        <v>778</v>
      </c>
      <c r="J26" s="10">
        <f t="shared" ref="J26:J30" si="18">I26/D26</f>
        <v>0.94532199270959905</v>
      </c>
      <c r="K26" s="10">
        <f t="shared" ref="K26:K30" si="19">(E26+F26+G26+H26)/D26</f>
        <v>0.94532199270959905</v>
      </c>
      <c r="L26" s="10">
        <f t="shared" ref="L26:L30" si="20">(E26+F26)/D26</f>
        <v>0.80072904009720536</v>
      </c>
    </row>
    <row r="27" spans="1:12" ht="13.5" customHeight="1" x14ac:dyDescent="0.25">
      <c r="A27" s="82">
        <v>2</v>
      </c>
      <c r="B27" s="52" t="s">
        <v>47</v>
      </c>
      <c r="C27" s="2" t="s">
        <v>30</v>
      </c>
      <c r="D27" s="1">
        <v>500</v>
      </c>
      <c r="E27" s="1">
        <v>238</v>
      </c>
      <c r="F27" s="1">
        <v>173</v>
      </c>
      <c r="G27" s="1">
        <v>73</v>
      </c>
      <c r="H27" s="2"/>
      <c r="I27" s="2">
        <f t="shared" ref="I27:I28" si="21">SUM(E27:H27)</f>
        <v>484</v>
      </c>
      <c r="J27" s="10">
        <f t="shared" ref="J27:J28" si="22">I27/D27</f>
        <v>0.96799999999999997</v>
      </c>
      <c r="K27" s="10">
        <f t="shared" ref="K27:K28" si="23">(E27+F27+G27+H27)/D27</f>
        <v>0.96799999999999997</v>
      </c>
      <c r="L27" s="35">
        <f t="shared" ref="L27:L28" si="24">(E27+F27)/D27</f>
        <v>0.82199999999999995</v>
      </c>
    </row>
    <row r="28" spans="1:12" ht="13.5" customHeight="1" x14ac:dyDescent="0.25">
      <c r="A28" s="83"/>
      <c r="B28" s="53"/>
      <c r="C28" s="2" t="s">
        <v>31</v>
      </c>
      <c r="D28" s="1">
        <v>323</v>
      </c>
      <c r="E28" s="1">
        <v>176</v>
      </c>
      <c r="F28" s="1">
        <v>78</v>
      </c>
      <c r="G28" s="1">
        <v>49</v>
      </c>
      <c r="H28" s="2"/>
      <c r="I28" s="2">
        <f t="shared" si="21"/>
        <v>303</v>
      </c>
      <c r="J28" s="10">
        <f t="shared" si="22"/>
        <v>0.9380804953560371</v>
      </c>
      <c r="K28" s="10">
        <f t="shared" si="23"/>
        <v>0.9380804953560371</v>
      </c>
      <c r="L28" s="35">
        <f t="shared" si="24"/>
        <v>0.78637770897832815</v>
      </c>
    </row>
    <row r="29" spans="1:12" ht="13.5" customHeight="1" x14ac:dyDescent="0.25">
      <c r="A29" s="84"/>
      <c r="B29" s="54"/>
      <c r="C29" s="2"/>
      <c r="D29" s="2">
        <f>SUM(D27:D28)</f>
        <v>823</v>
      </c>
      <c r="E29" s="2">
        <f t="shared" ref="E29:G29" si="25">SUM(E27:E28)</f>
        <v>414</v>
      </c>
      <c r="F29" s="2">
        <f t="shared" si="25"/>
        <v>251</v>
      </c>
      <c r="G29" s="2">
        <f t="shared" si="25"/>
        <v>122</v>
      </c>
      <c r="H29" s="2"/>
      <c r="I29" s="2">
        <f t="shared" si="17"/>
        <v>787</v>
      </c>
      <c r="J29" s="10">
        <f t="shared" si="18"/>
        <v>0.95625759416767919</v>
      </c>
      <c r="K29" s="10">
        <f t="shared" si="19"/>
        <v>0.95625759416767919</v>
      </c>
      <c r="L29" s="35">
        <f t="shared" si="20"/>
        <v>0.80801944106925883</v>
      </c>
    </row>
    <row r="30" spans="1:12" ht="14.25" customHeight="1" thickBot="1" x14ac:dyDescent="0.3">
      <c r="A30" s="11"/>
      <c r="B30" s="5" t="s">
        <v>48</v>
      </c>
      <c r="C30" s="14"/>
      <c r="D30" s="15">
        <f>SUM(D26+D29)</f>
        <v>1646</v>
      </c>
      <c r="E30" s="15">
        <f t="shared" ref="E30:G30" si="26">SUM(E26+E29)</f>
        <v>828</v>
      </c>
      <c r="F30" s="15">
        <f t="shared" si="26"/>
        <v>496</v>
      </c>
      <c r="G30" s="15">
        <f t="shared" si="26"/>
        <v>241</v>
      </c>
      <c r="H30" s="15">
        <f>SUM(H26:H29)</f>
        <v>0</v>
      </c>
      <c r="I30" s="36">
        <f t="shared" si="17"/>
        <v>1565</v>
      </c>
      <c r="J30" s="16">
        <f t="shared" si="18"/>
        <v>0.95078979343863912</v>
      </c>
      <c r="K30" s="16">
        <f t="shared" si="19"/>
        <v>0.95078979343863912</v>
      </c>
      <c r="L30" s="37">
        <f t="shared" si="20"/>
        <v>0.80437424058323204</v>
      </c>
    </row>
    <row r="31" spans="1:12" ht="14.25" customHeight="1" thickBot="1" x14ac:dyDescent="0.3">
      <c r="A31" s="17"/>
      <c r="B31" s="6"/>
      <c r="C31" s="18"/>
      <c r="D31" s="19"/>
      <c r="E31" s="19"/>
      <c r="F31" s="19"/>
      <c r="G31" s="19"/>
      <c r="H31" s="19"/>
      <c r="I31" s="19"/>
      <c r="J31" s="13"/>
      <c r="K31" s="20"/>
      <c r="L31" s="21"/>
    </row>
    <row r="32" spans="1:12" ht="12" customHeight="1" x14ac:dyDescent="0.25">
      <c r="A32" s="24"/>
      <c r="B32" s="85" t="s">
        <v>14</v>
      </c>
      <c r="C32" s="81"/>
      <c r="D32" s="81"/>
      <c r="E32" s="81"/>
      <c r="F32" s="81"/>
      <c r="G32" s="81"/>
      <c r="H32" s="81"/>
      <c r="I32" s="81"/>
      <c r="J32" s="81"/>
      <c r="K32" s="25"/>
      <c r="L32" s="31"/>
    </row>
    <row r="33" spans="1:12" ht="12" customHeight="1" x14ac:dyDescent="0.25">
      <c r="A33" s="55">
        <v>1</v>
      </c>
      <c r="B33" s="52" t="s">
        <v>46</v>
      </c>
      <c r="C33" s="2" t="s">
        <v>32</v>
      </c>
      <c r="D33" s="1">
        <v>1158</v>
      </c>
      <c r="E33" s="1">
        <v>503</v>
      </c>
      <c r="F33" s="1">
        <v>311</v>
      </c>
      <c r="G33" s="1">
        <v>232</v>
      </c>
      <c r="H33" s="1"/>
      <c r="I33" s="2">
        <f t="shared" ref="I33:I34" si="27">SUM(E33:H33)</f>
        <v>1046</v>
      </c>
      <c r="J33" s="10">
        <f t="shared" ref="J33:J34" si="28">I33/D33</f>
        <v>0.9032815198618307</v>
      </c>
      <c r="K33" s="10">
        <f t="shared" ref="K33:K34" si="29">(E33+F33+G33+H33)/D33</f>
        <v>0.9032815198618307</v>
      </c>
      <c r="L33" s="35">
        <f t="shared" ref="L33:L34" si="30">(E33+F33)/D33</f>
        <v>0.70293609671848012</v>
      </c>
    </row>
    <row r="34" spans="1:12" ht="12" customHeight="1" x14ac:dyDescent="0.25">
      <c r="A34" s="56"/>
      <c r="B34" s="53"/>
      <c r="C34" s="2" t="s">
        <v>33</v>
      </c>
      <c r="D34" s="1">
        <v>480</v>
      </c>
      <c r="E34" s="1">
        <v>249</v>
      </c>
      <c r="F34" s="1">
        <v>115</v>
      </c>
      <c r="G34" s="1">
        <v>85</v>
      </c>
      <c r="H34" s="1"/>
      <c r="I34" s="2">
        <f t="shared" si="27"/>
        <v>449</v>
      </c>
      <c r="J34" s="10">
        <f t="shared" si="28"/>
        <v>0.93541666666666667</v>
      </c>
      <c r="K34" s="10">
        <f t="shared" si="29"/>
        <v>0.93541666666666667</v>
      </c>
      <c r="L34" s="35">
        <f t="shared" si="30"/>
        <v>0.7583333333333333</v>
      </c>
    </row>
    <row r="35" spans="1:12" ht="13.5" customHeight="1" x14ac:dyDescent="0.25">
      <c r="A35" s="57"/>
      <c r="B35" s="54"/>
      <c r="C35" s="2"/>
      <c r="D35" s="2">
        <f>SUM(D33:D34)</f>
        <v>1638</v>
      </c>
      <c r="E35" s="2">
        <f t="shared" ref="E35:H35" si="31">SUM(E33:E34)</f>
        <v>752</v>
      </c>
      <c r="F35" s="2">
        <f t="shared" si="31"/>
        <v>426</v>
      </c>
      <c r="G35" s="2">
        <f t="shared" si="31"/>
        <v>317</v>
      </c>
      <c r="H35" s="2">
        <f t="shared" si="31"/>
        <v>0</v>
      </c>
      <c r="I35" s="2">
        <f t="shared" ref="I35:I39" si="32">SUM(E35:H35)</f>
        <v>1495</v>
      </c>
      <c r="J35" s="10">
        <f t="shared" ref="J35:J39" si="33">I35/D35</f>
        <v>0.91269841269841268</v>
      </c>
      <c r="K35" s="10">
        <f t="shared" ref="K35:K39" si="34">(E35+F35+G35+H35)/D35</f>
        <v>0.91269841269841268</v>
      </c>
      <c r="L35" s="35">
        <f t="shared" ref="L35:L39" si="35">(E35+F35)/D35</f>
        <v>0.71916971916971917</v>
      </c>
    </row>
    <row r="36" spans="1:12" ht="13.5" customHeight="1" x14ac:dyDescent="0.25">
      <c r="A36" s="82">
        <v>2</v>
      </c>
      <c r="B36" s="52" t="s">
        <v>47</v>
      </c>
      <c r="C36" s="2" t="s">
        <v>32</v>
      </c>
      <c r="D36" s="1">
        <v>980</v>
      </c>
      <c r="E36" s="1">
        <v>459</v>
      </c>
      <c r="F36" s="1">
        <v>248</v>
      </c>
      <c r="G36" s="1">
        <v>196</v>
      </c>
      <c r="H36" s="2">
        <v>7</v>
      </c>
      <c r="I36" s="2">
        <f t="shared" ref="I36:I37" si="36">SUM(E36:H36)</f>
        <v>910</v>
      </c>
      <c r="J36" s="10">
        <f t="shared" ref="J36:J37" si="37">I36/D36</f>
        <v>0.9285714285714286</v>
      </c>
      <c r="K36" s="10">
        <f t="shared" ref="K36:K37" si="38">(E36+F36+G36+H36)/D36</f>
        <v>0.9285714285714286</v>
      </c>
      <c r="L36" s="35">
        <f t="shared" ref="L36:L37" si="39">(E36+F36)/D36</f>
        <v>0.72142857142857142</v>
      </c>
    </row>
    <row r="37" spans="1:12" ht="13.5" customHeight="1" x14ac:dyDescent="0.25">
      <c r="A37" s="83"/>
      <c r="B37" s="53"/>
      <c r="C37" s="2" t="s">
        <v>33</v>
      </c>
      <c r="D37" s="1">
        <v>401</v>
      </c>
      <c r="E37" s="1">
        <v>208</v>
      </c>
      <c r="F37" s="1">
        <v>88</v>
      </c>
      <c r="G37" s="1">
        <v>67</v>
      </c>
      <c r="H37" s="2"/>
      <c r="I37" s="2">
        <f t="shared" si="36"/>
        <v>363</v>
      </c>
      <c r="J37" s="10">
        <f t="shared" si="37"/>
        <v>0.90523690773067333</v>
      </c>
      <c r="K37" s="10">
        <f t="shared" si="38"/>
        <v>0.90523690773067333</v>
      </c>
      <c r="L37" s="35">
        <f t="shared" si="39"/>
        <v>0.73815461346633415</v>
      </c>
    </row>
    <row r="38" spans="1:12" ht="13.5" customHeight="1" x14ac:dyDescent="0.25">
      <c r="A38" s="84"/>
      <c r="B38" s="54"/>
      <c r="C38" s="1"/>
      <c r="D38" s="2">
        <f>SUM(D36:D37)</f>
        <v>1381</v>
      </c>
      <c r="E38" s="2">
        <f t="shared" ref="E38:G38" si="40">SUM(E36:E37)</f>
        <v>667</v>
      </c>
      <c r="F38" s="2">
        <f t="shared" si="40"/>
        <v>336</v>
      </c>
      <c r="G38" s="2">
        <f t="shared" si="40"/>
        <v>263</v>
      </c>
      <c r="H38" s="2">
        <v>7</v>
      </c>
      <c r="I38" s="2">
        <f t="shared" si="32"/>
        <v>1273</v>
      </c>
      <c r="J38" s="10">
        <f t="shared" si="33"/>
        <v>0.92179580014482254</v>
      </c>
      <c r="K38" s="10">
        <f t="shared" si="34"/>
        <v>0.92179580014482254</v>
      </c>
      <c r="L38" s="35">
        <f t="shared" si="35"/>
        <v>0.72628530050687912</v>
      </c>
    </row>
    <row r="39" spans="1:12" ht="14.25" customHeight="1" thickBot="1" x14ac:dyDescent="0.3">
      <c r="A39" s="11"/>
      <c r="B39" s="5" t="s">
        <v>48</v>
      </c>
      <c r="C39" s="14"/>
      <c r="D39" s="15">
        <f>SUM(D35+D38)</f>
        <v>3019</v>
      </c>
      <c r="E39" s="15">
        <f t="shared" ref="E39:H39" si="41">SUM(E35+E38)</f>
        <v>1419</v>
      </c>
      <c r="F39" s="15">
        <f t="shared" si="41"/>
        <v>762</v>
      </c>
      <c r="G39" s="15">
        <f t="shared" si="41"/>
        <v>580</v>
      </c>
      <c r="H39" s="15">
        <f t="shared" si="41"/>
        <v>7</v>
      </c>
      <c r="I39" s="36">
        <f t="shared" si="32"/>
        <v>2768</v>
      </c>
      <c r="J39" s="16">
        <f t="shared" si="33"/>
        <v>0.91685988737992707</v>
      </c>
      <c r="K39" s="16">
        <f t="shared" si="34"/>
        <v>0.91685988737992707</v>
      </c>
      <c r="L39" s="37">
        <f t="shared" si="35"/>
        <v>0.72242464392182837</v>
      </c>
    </row>
    <row r="40" spans="1:12" ht="14.25" customHeight="1" thickBot="1" x14ac:dyDescent="0.3">
      <c r="A40" s="17"/>
      <c r="B40" s="6"/>
      <c r="C40" s="18"/>
      <c r="D40" s="19"/>
      <c r="E40" s="19"/>
      <c r="F40" s="19"/>
      <c r="G40" s="19"/>
      <c r="H40" s="19"/>
      <c r="I40" s="19"/>
      <c r="J40" s="13"/>
      <c r="K40" s="20"/>
      <c r="L40" s="21"/>
    </row>
    <row r="41" spans="1:12" ht="12" customHeight="1" x14ac:dyDescent="0.25">
      <c r="A41" s="24"/>
      <c r="B41" s="80" t="s">
        <v>15</v>
      </c>
      <c r="C41" s="86"/>
      <c r="D41" s="86"/>
      <c r="E41" s="86"/>
      <c r="F41" s="86"/>
      <c r="G41" s="86"/>
      <c r="H41" s="86"/>
      <c r="I41" s="86"/>
      <c r="J41" s="86"/>
      <c r="K41" s="25"/>
      <c r="L41" s="33"/>
    </row>
    <row r="42" spans="1:12" ht="13.5" customHeight="1" x14ac:dyDescent="0.25">
      <c r="A42" s="34">
        <v>1</v>
      </c>
      <c r="B42" s="47" t="s">
        <v>46</v>
      </c>
      <c r="C42" s="2" t="s">
        <v>34</v>
      </c>
      <c r="D42" s="1">
        <v>693</v>
      </c>
      <c r="E42" s="1">
        <v>398</v>
      </c>
      <c r="F42" s="1">
        <v>128</v>
      </c>
      <c r="G42" s="1">
        <v>98</v>
      </c>
      <c r="H42" s="2"/>
      <c r="I42" s="2">
        <f t="shared" ref="I42:I44" si="42">SUM(E42:H42)</f>
        <v>624</v>
      </c>
      <c r="J42" s="10">
        <f t="shared" ref="J42:J44" si="43">I42/D42</f>
        <v>0.90043290043290047</v>
      </c>
      <c r="K42" s="10">
        <f t="shared" ref="K42:K44" si="44">(E42+F42+G42+H42)/D42</f>
        <v>0.90043290043290047</v>
      </c>
      <c r="L42" s="35">
        <f>(E42+F42)/D42</f>
        <v>0.75901875901875904</v>
      </c>
    </row>
    <row r="43" spans="1:12" ht="13.5" customHeight="1" x14ac:dyDescent="0.25">
      <c r="A43" s="34">
        <v>2</v>
      </c>
      <c r="B43" s="47" t="s">
        <v>47</v>
      </c>
      <c r="C43" s="22" t="s">
        <v>34</v>
      </c>
      <c r="D43" s="23">
        <v>627</v>
      </c>
      <c r="E43" s="23">
        <v>334</v>
      </c>
      <c r="F43" s="23">
        <v>135</v>
      </c>
      <c r="G43" s="23">
        <v>97</v>
      </c>
      <c r="H43" s="22"/>
      <c r="I43" s="2">
        <f t="shared" si="42"/>
        <v>566</v>
      </c>
      <c r="J43" s="10">
        <f t="shared" si="43"/>
        <v>0.90271132376395535</v>
      </c>
      <c r="K43" s="10">
        <f t="shared" si="44"/>
        <v>0.90271132376395535</v>
      </c>
      <c r="L43" s="35">
        <f t="shared" ref="L43:L44" si="45">(E43+F43)/D43</f>
        <v>0.74800637958532701</v>
      </c>
    </row>
    <row r="44" spans="1:12" ht="14.25" customHeight="1" thickBot="1" x14ac:dyDescent="0.3">
      <c r="A44" s="11"/>
      <c r="B44" s="5" t="s">
        <v>48</v>
      </c>
      <c r="C44" s="14"/>
      <c r="D44" s="15">
        <f>SUM(D42:D43)</f>
        <v>1320</v>
      </c>
      <c r="E44" s="15">
        <f>SUM(E42:E43)</f>
        <v>732</v>
      </c>
      <c r="F44" s="15">
        <f>SUM(F42:F43)</f>
        <v>263</v>
      </c>
      <c r="G44" s="15">
        <f>SUM(G42:G43)</f>
        <v>195</v>
      </c>
      <c r="H44" s="15">
        <f>SUM(H42:H43)</f>
        <v>0</v>
      </c>
      <c r="I44" s="36">
        <f t="shared" si="42"/>
        <v>1190</v>
      </c>
      <c r="J44" s="16">
        <f t="shared" si="43"/>
        <v>0.90151515151515149</v>
      </c>
      <c r="K44" s="16">
        <f t="shared" si="44"/>
        <v>0.90151515151515149</v>
      </c>
      <c r="L44" s="37">
        <f t="shared" si="45"/>
        <v>0.75378787878787878</v>
      </c>
    </row>
    <row r="45" spans="1:12" ht="14.25" customHeight="1" thickBot="1" x14ac:dyDescent="0.3">
      <c r="A45" s="17"/>
      <c r="B45" s="6"/>
      <c r="C45" s="18"/>
      <c r="D45" s="19"/>
      <c r="E45" s="19"/>
      <c r="F45" s="19"/>
      <c r="G45" s="19"/>
      <c r="H45" s="19"/>
      <c r="I45" s="19"/>
      <c r="J45" s="13"/>
      <c r="K45" s="20"/>
      <c r="L45" s="21"/>
    </row>
    <row r="46" spans="1:12" s="30" customFormat="1" ht="12" customHeight="1" x14ac:dyDescent="0.25">
      <c r="A46" s="24"/>
      <c r="B46" s="85" t="s">
        <v>18</v>
      </c>
      <c r="C46" s="81"/>
      <c r="D46" s="81"/>
      <c r="E46" s="81"/>
      <c r="F46" s="81"/>
      <c r="G46" s="81"/>
      <c r="H46" s="81"/>
      <c r="I46" s="81"/>
      <c r="J46" s="81"/>
      <c r="K46" s="25"/>
      <c r="L46" s="31"/>
    </row>
    <row r="47" spans="1:12" s="30" customFormat="1" ht="12" customHeight="1" x14ac:dyDescent="0.25">
      <c r="A47" s="56"/>
      <c r="B47" s="53" t="s">
        <v>46</v>
      </c>
      <c r="C47" s="39" t="s">
        <v>52</v>
      </c>
      <c r="D47" s="1">
        <v>35</v>
      </c>
      <c r="E47" s="1">
        <v>8</v>
      </c>
      <c r="F47" s="1">
        <v>18</v>
      </c>
      <c r="G47" s="1">
        <v>6</v>
      </c>
      <c r="H47" s="1"/>
      <c r="I47" s="2">
        <f t="shared" ref="I47" si="46">SUM(E47:H47)</f>
        <v>32</v>
      </c>
      <c r="J47" s="10">
        <f t="shared" ref="J47" si="47">I47/D47</f>
        <v>0.91428571428571426</v>
      </c>
      <c r="K47" s="10">
        <f t="shared" ref="K47" si="48">(E47+F47+G47+H47)/D47</f>
        <v>0.91428571428571426</v>
      </c>
      <c r="L47" s="35">
        <f t="shared" ref="L47" si="49">(E47+F47)/D47</f>
        <v>0.74285714285714288</v>
      </c>
    </row>
    <row r="48" spans="1:12" ht="14.25" customHeight="1" x14ac:dyDescent="0.25">
      <c r="A48" s="57"/>
      <c r="B48" s="54"/>
      <c r="C48" s="2"/>
      <c r="D48" s="2">
        <f>SUM(D47:D47)</f>
        <v>35</v>
      </c>
      <c r="E48" s="2">
        <f>SUM(E47:E47)</f>
        <v>8</v>
      </c>
      <c r="F48" s="2">
        <f>SUM(F47:F47)</f>
        <v>18</v>
      </c>
      <c r="G48" s="2">
        <f>SUM(G47:G47)</f>
        <v>6</v>
      </c>
      <c r="H48" s="2">
        <f>SUM(H47:H47)</f>
        <v>0</v>
      </c>
      <c r="I48" s="2">
        <f t="shared" ref="I48:I51" si="50">SUM(E48:H48)</f>
        <v>32</v>
      </c>
      <c r="J48" s="10">
        <f t="shared" ref="J48:J51" si="51">I48/D48</f>
        <v>0.91428571428571426</v>
      </c>
      <c r="K48" s="10">
        <f t="shared" ref="K48:K51" si="52">(E48+F48+G48+H48)/D48</f>
        <v>0.91428571428571426</v>
      </c>
      <c r="L48" s="35">
        <f t="shared" ref="L48:L51" si="53">(E48+F48)/D48</f>
        <v>0.74285714285714288</v>
      </c>
    </row>
    <row r="49" spans="1:12" ht="14.25" customHeight="1" x14ac:dyDescent="0.25">
      <c r="A49" s="83"/>
      <c r="B49" s="53" t="s">
        <v>47</v>
      </c>
      <c r="C49" s="39" t="s">
        <v>52</v>
      </c>
      <c r="D49" s="1">
        <v>32</v>
      </c>
      <c r="E49" s="1">
        <v>16</v>
      </c>
      <c r="F49" s="1">
        <v>8</v>
      </c>
      <c r="G49" s="1">
        <v>5</v>
      </c>
      <c r="H49" s="2"/>
      <c r="I49" s="2">
        <f t="shared" si="50"/>
        <v>29</v>
      </c>
      <c r="J49" s="10">
        <f t="shared" si="51"/>
        <v>0.90625</v>
      </c>
      <c r="K49" s="10">
        <f t="shared" si="52"/>
        <v>0.90625</v>
      </c>
      <c r="L49" s="35">
        <f t="shared" si="53"/>
        <v>0.75</v>
      </c>
    </row>
    <row r="50" spans="1:12" ht="14.25" customHeight="1" x14ac:dyDescent="0.25">
      <c r="A50" s="84"/>
      <c r="B50" s="54"/>
      <c r="C50" s="2"/>
      <c r="D50" s="2">
        <f>SUM(D49:D49)</f>
        <v>32</v>
      </c>
      <c r="E50" s="2">
        <f>SUM(E49:E49)</f>
        <v>16</v>
      </c>
      <c r="F50" s="2">
        <f>SUM(F49:F49)</f>
        <v>8</v>
      </c>
      <c r="G50" s="2">
        <f>SUM(G49:G49)</f>
        <v>5</v>
      </c>
      <c r="H50" s="2">
        <f>SUM(H49:H49)</f>
        <v>0</v>
      </c>
      <c r="I50" s="2">
        <f t="shared" si="50"/>
        <v>29</v>
      </c>
      <c r="J50" s="10">
        <f t="shared" si="51"/>
        <v>0.90625</v>
      </c>
      <c r="K50" s="10">
        <f t="shared" si="52"/>
        <v>0.90625</v>
      </c>
      <c r="L50" s="35">
        <f t="shared" si="53"/>
        <v>0.75</v>
      </c>
    </row>
    <row r="51" spans="1:12" ht="14.25" customHeight="1" thickBot="1" x14ac:dyDescent="0.3">
      <c r="A51" s="11"/>
      <c r="B51" s="5" t="s">
        <v>48</v>
      </c>
      <c r="C51" s="14"/>
      <c r="D51" s="15">
        <f>SUM(D48+D50)</f>
        <v>67</v>
      </c>
      <c r="E51" s="15">
        <f>SUM(E48+E50)</f>
        <v>24</v>
      </c>
      <c r="F51" s="15">
        <f>SUM(F48+F50)</f>
        <v>26</v>
      </c>
      <c r="G51" s="15">
        <f>SUM(G48+G50)</f>
        <v>11</v>
      </c>
      <c r="H51" s="15">
        <f>SUM(H48+H50)</f>
        <v>0</v>
      </c>
      <c r="I51" s="36">
        <f t="shared" si="50"/>
        <v>61</v>
      </c>
      <c r="J51" s="16">
        <f t="shared" si="51"/>
        <v>0.91044776119402981</v>
      </c>
      <c r="K51" s="16">
        <f t="shared" si="52"/>
        <v>0.91044776119402981</v>
      </c>
      <c r="L51" s="37">
        <f t="shared" si="53"/>
        <v>0.74626865671641796</v>
      </c>
    </row>
    <row r="52" spans="1:12" ht="14.25" customHeight="1" thickBot="1" x14ac:dyDescent="0.3">
      <c r="A52" s="17"/>
      <c r="B52" s="6"/>
      <c r="C52" s="18"/>
      <c r="D52" s="19"/>
      <c r="E52" s="19"/>
      <c r="F52" s="19"/>
      <c r="G52" s="19"/>
      <c r="H52" s="19"/>
      <c r="I52" s="19"/>
      <c r="J52" s="13"/>
      <c r="K52" s="20"/>
      <c r="L52" s="21"/>
    </row>
    <row r="53" spans="1:12" ht="12" customHeight="1" x14ac:dyDescent="0.25">
      <c r="A53" s="24"/>
      <c r="B53" s="85" t="s">
        <v>16</v>
      </c>
      <c r="C53" s="81"/>
      <c r="D53" s="81"/>
      <c r="E53" s="81"/>
      <c r="F53" s="81"/>
      <c r="G53" s="81"/>
      <c r="H53" s="81"/>
      <c r="I53" s="81"/>
      <c r="J53" s="81"/>
      <c r="K53" s="25"/>
      <c r="L53" s="33"/>
    </row>
    <row r="54" spans="1:12" ht="12" customHeight="1" x14ac:dyDescent="0.25">
      <c r="A54" s="55">
        <v>1</v>
      </c>
      <c r="B54" s="52" t="s">
        <v>46</v>
      </c>
      <c r="C54" s="2" t="s">
        <v>38</v>
      </c>
      <c r="D54" s="1">
        <v>189</v>
      </c>
      <c r="E54" s="1">
        <v>102</v>
      </c>
      <c r="F54" s="1">
        <v>48</v>
      </c>
      <c r="G54" s="1">
        <v>21</v>
      </c>
      <c r="H54" s="2"/>
      <c r="I54" s="2">
        <f t="shared" ref="I54" si="54">SUM(E54:H54)</f>
        <v>171</v>
      </c>
      <c r="J54" s="10">
        <f t="shared" ref="J54:J57" si="55">I54/D54</f>
        <v>0.90476190476190477</v>
      </c>
      <c r="K54" s="10">
        <f t="shared" ref="K54:K57" si="56">(E54+F54+G54+H54)/D54</f>
        <v>0.90476190476190477</v>
      </c>
      <c r="L54" s="35">
        <f t="shared" ref="L54:L57" si="57">(E54+F54)/D54</f>
        <v>0.79365079365079361</v>
      </c>
    </row>
    <row r="55" spans="1:12" ht="12" customHeight="1" x14ac:dyDescent="0.25">
      <c r="A55" s="56"/>
      <c r="B55" s="53"/>
      <c r="C55" s="2" t="s">
        <v>39</v>
      </c>
      <c r="D55" s="1">
        <v>84</v>
      </c>
      <c r="E55" s="1">
        <v>45</v>
      </c>
      <c r="F55" s="1">
        <v>21</v>
      </c>
      <c r="G55" s="1">
        <v>18</v>
      </c>
      <c r="H55" s="2"/>
      <c r="I55" s="2">
        <f t="shared" ref="I55:I56" si="58">SUM(E55:H55)</f>
        <v>84</v>
      </c>
      <c r="J55" s="10">
        <f t="shared" si="55"/>
        <v>1</v>
      </c>
      <c r="K55" s="10">
        <f t="shared" si="56"/>
        <v>1</v>
      </c>
      <c r="L55" s="35">
        <f t="shared" si="57"/>
        <v>0.7857142857142857</v>
      </c>
    </row>
    <row r="56" spans="1:12" ht="12" customHeight="1" x14ac:dyDescent="0.25">
      <c r="A56" s="56"/>
      <c r="B56" s="53"/>
      <c r="C56" s="2" t="s">
        <v>40</v>
      </c>
      <c r="D56" s="1">
        <v>282</v>
      </c>
      <c r="E56" s="1">
        <v>88</v>
      </c>
      <c r="F56" s="1">
        <v>93</v>
      </c>
      <c r="G56" s="1">
        <v>81</v>
      </c>
      <c r="H56" s="2"/>
      <c r="I56" s="2">
        <f t="shared" si="58"/>
        <v>262</v>
      </c>
      <c r="J56" s="10">
        <f t="shared" si="55"/>
        <v>0.92907801418439717</v>
      </c>
      <c r="K56" s="10">
        <f t="shared" si="56"/>
        <v>0.92907801418439717</v>
      </c>
      <c r="L56" s="35">
        <f t="shared" si="57"/>
        <v>0.64184397163120566</v>
      </c>
    </row>
    <row r="57" spans="1:12" ht="14.25" customHeight="1" x14ac:dyDescent="0.25">
      <c r="A57" s="57"/>
      <c r="B57" s="54"/>
      <c r="C57" s="2"/>
      <c r="D57" s="2">
        <f>SUM(D54:D56)</f>
        <v>555</v>
      </c>
      <c r="E57" s="2">
        <f>SUM(E54:E56)</f>
        <v>235</v>
      </c>
      <c r="F57" s="2">
        <f>SUM(F54:F56)</f>
        <v>162</v>
      </c>
      <c r="G57" s="2">
        <f>SUM(G54:G56)</f>
        <v>120</v>
      </c>
      <c r="H57" s="2">
        <f>SUM(H54:H56)</f>
        <v>0</v>
      </c>
      <c r="I57" s="2">
        <f t="shared" ref="I57" si="59">SUM(E57:H57)</f>
        <v>517</v>
      </c>
      <c r="J57" s="10">
        <f t="shared" si="55"/>
        <v>0.93153153153153156</v>
      </c>
      <c r="K57" s="10">
        <f t="shared" si="56"/>
        <v>0.93153153153153156</v>
      </c>
      <c r="L57" s="35">
        <f t="shared" si="57"/>
        <v>0.71531531531531534</v>
      </c>
    </row>
    <row r="58" spans="1:12" ht="14.25" customHeight="1" x14ac:dyDescent="0.25">
      <c r="A58" s="82">
        <v>2</v>
      </c>
      <c r="B58" s="52" t="s">
        <v>47</v>
      </c>
      <c r="C58" s="2" t="s">
        <v>38</v>
      </c>
      <c r="D58" s="1">
        <v>182</v>
      </c>
      <c r="E58" s="1">
        <v>84</v>
      </c>
      <c r="F58" s="1">
        <v>51</v>
      </c>
      <c r="G58" s="1">
        <v>37</v>
      </c>
      <c r="H58" s="2"/>
      <c r="I58" s="2">
        <f t="shared" ref="I58:I62" si="60">SUM(E58:H58)</f>
        <v>172</v>
      </c>
      <c r="J58" s="10">
        <f t="shared" ref="J58:J62" si="61">I58/D58</f>
        <v>0.94505494505494503</v>
      </c>
      <c r="K58" s="10">
        <f t="shared" ref="K58:K62" si="62">(E58+F58+G58+H58)/D58</f>
        <v>0.94505494505494503</v>
      </c>
      <c r="L58" s="35">
        <f t="shared" ref="L58:L62" si="63">(E58+F58)/D58</f>
        <v>0.74175824175824179</v>
      </c>
    </row>
    <row r="59" spans="1:12" ht="14.25" customHeight="1" x14ac:dyDescent="0.25">
      <c r="A59" s="83"/>
      <c r="B59" s="53"/>
      <c r="C59" s="2" t="s">
        <v>39</v>
      </c>
      <c r="D59" s="1">
        <v>74</v>
      </c>
      <c r="E59" s="1">
        <v>37</v>
      </c>
      <c r="F59" s="1">
        <v>22</v>
      </c>
      <c r="G59" s="1">
        <v>9</v>
      </c>
      <c r="H59" s="2"/>
      <c r="I59" s="2">
        <f t="shared" ref="I59:I60" si="64">SUM(E59:H59)</f>
        <v>68</v>
      </c>
      <c r="J59" s="10">
        <f t="shared" ref="J59:J60" si="65">I59/D59</f>
        <v>0.91891891891891897</v>
      </c>
      <c r="K59" s="10">
        <f t="shared" ref="K59:K60" si="66">(E59+F59+G59+H59)/D59</f>
        <v>0.91891891891891897</v>
      </c>
      <c r="L59" s="35">
        <f t="shared" ref="L59:L60" si="67">(E59+F59)/D59</f>
        <v>0.79729729729729726</v>
      </c>
    </row>
    <row r="60" spans="1:12" ht="14.25" customHeight="1" x14ac:dyDescent="0.25">
      <c r="A60" s="83"/>
      <c r="B60" s="53"/>
      <c r="C60" s="2" t="s">
        <v>40</v>
      </c>
      <c r="D60" s="1">
        <v>317</v>
      </c>
      <c r="E60" s="1">
        <v>121</v>
      </c>
      <c r="F60" s="1">
        <v>121</v>
      </c>
      <c r="G60" s="1">
        <v>54</v>
      </c>
      <c r="H60" s="2"/>
      <c r="I60" s="2">
        <f t="shared" si="64"/>
        <v>296</v>
      </c>
      <c r="J60" s="10">
        <f t="shared" si="65"/>
        <v>0.93375394321766558</v>
      </c>
      <c r="K60" s="10">
        <f t="shared" si="66"/>
        <v>0.93375394321766558</v>
      </c>
      <c r="L60" s="35">
        <f t="shared" si="67"/>
        <v>0.76340694006309151</v>
      </c>
    </row>
    <row r="61" spans="1:12" ht="14.25" customHeight="1" x14ac:dyDescent="0.25">
      <c r="A61" s="84"/>
      <c r="B61" s="54"/>
      <c r="C61" s="1"/>
      <c r="D61" s="2">
        <f>SUM(D58:D60)</f>
        <v>573</v>
      </c>
      <c r="E61" s="2">
        <f>SUM(E58:E60)</f>
        <v>242</v>
      </c>
      <c r="F61" s="2">
        <f>SUM(F58:F60)</f>
        <v>194</v>
      </c>
      <c r="G61" s="2">
        <f>SUM(G58:G60)</f>
        <v>100</v>
      </c>
      <c r="H61" s="2">
        <f>SUM(H58:H60)</f>
        <v>0</v>
      </c>
      <c r="I61" s="2">
        <f t="shared" si="60"/>
        <v>536</v>
      </c>
      <c r="J61" s="10">
        <f t="shared" si="61"/>
        <v>0.93542757417102962</v>
      </c>
      <c r="K61" s="10">
        <f t="shared" si="62"/>
        <v>0.93542757417102962</v>
      </c>
      <c r="L61" s="35">
        <f t="shared" si="63"/>
        <v>0.7609075043630017</v>
      </c>
    </row>
    <row r="62" spans="1:12" ht="14.25" customHeight="1" thickBot="1" x14ac:dyDescent="0.3">
      <c r="A62" s="11"/>
      <c r="B62" s="5" t="s">
        <v>49</v>
      </c>
      <c r="C62" s="14"/>
      <c r="D62" s="15">
        <f>SUM(D57+D61)</f>
        <v>1128</v>
      </c>
      <c r="E62" s="15">
        <f>SUM(E57+E61)</f>
        <v>477</v>
      </c>
      <c r="F62" s="15">
        <f>SUM(F57+F61)</f>
        <v>356</v>
      </c>
      <c r="G62" s="15">
        <f>SUM(G57+G61)</f>
        <v>220</v>
      </c>
      <c r="H62" s="15">
        <f>SUM(H57:H61)</f>
        <v>0</v>
      </c>
      <c r="I62" s="36">
        <f t="shared" si="60"/>
        <v>1053</v>
      </c>
      <c r="J62" s="16">
        <f t="shared" si="61"/>
        <v>0.93351063829787229</v>
      </c>
      <c r="K62" s="16">
        <f t="shared" si="62"/>
        <v>0.93351063829787229</v>
      </c>
      <c r="L62" s="37">
        <f t="shared" si="63"/>
        <v>0.73847517730496459</v>
      </c>
    </row>
    <row r="63" spans="1:12" ht="14.25" customHeight="1" thickBot="1" x14ac:dyDescent="0.3">
      <c r="A63" s="17"/>
      <c r="B63" s="6"/>
      <c r="C63" s="18"/>
      <c r="D63" s="19"/>
      <c r="E63" s="19"/>
      <c r="F63" s="19"/>
      <c r="G63" s="19"/>
      <c r="H63" s="19"/>
      <c r="I63" s="19"/>
      <c r="J63" s="13"/>
      <c r="K63" s="20"/>
      <c r="L63" s="21"/>
    </row>
    <row r="64" spans="1:12" ht="12" customHeight="1" x14ac:dyDescent="0.25">
      <c r="A64" s="24"/>
      <c r="B64" s="85" t="s">
        <v>17</v>
      </c>
      <c r="C64" s="81"/>
      <c r="D64" s="81"/>
      <c r="E64" s="81"/>
      <c r="F64" s="81"/>
      <c r="G64" s="81"/>
      <c r="H64" s="81"/>
      <c r="I64" s="81"/>
      <c r="J64" s="81"/>
      <c r="K64" s="25"/>
      <c r="L64" s="31"/>
    </row>
    <row r="65" spans="1:12" ht="12" customHeight="1" x14ac:dyDescent="0.25">
      <c r="A65" s="91">
        <v>1</v>
      </c>
      <c r="B65" s="52" t="s">
        <v>46</v>
      </c>
      <c r="C65" s="2" t="s">
        <v>41</v>
      </c>
      <c r="D65" s="1">
        <v>341</v>
      </c>
      <c r="E65" s="1">
        <v>64</v>
      </c>
      <c r="F65" s="1">
        <v>187</v>
      </c>
      <c r="G65" s="1">
        <v>57</v>
      </c>
      <c r="H65" s="2"/>
      <c r="I65" s="2">
        <f t="shared" ref="I65:I66" si="68">SUM(E65:H65)</f>
        <v>308</v>
      </c>
      <c r="J65" s="10">
        <f t="shared" ref="J65:J70" si="69">I65/D65</f>
        <v>0.90322580645161288</v>
      </c>
      <c r="K65" s="10">
        <f t="shared" ref="K65:K70" si="70">(E65+F65+G65+H65)/D65</f>
        <v>0.90322580645161288</v>
      </c>
      <c r="L65" s="35">
        <f t="shared" ref="L65:L70" si="71">(E65+F65)/D65</f>
        <v>0.73607038123167157</v>
      </c>
    </row>
    <row r="66" spans="1:12" ht="12" customHeight="1" x14ac:dyDescent="0.25">
      <c r="A66" s="91"/>
      <c r="B66" s="53"/>
      <c r="C66" s="2" t="s">
        <v>42</v>
      </c>
      <c r="D66" s="1">
        <v>229</v>
      </c>
      <c r="E66" s="1">
        <v>68</v>
      </c>
      <c r="F66" s="1">
        <v>73</v>
      </c>
      <c r="G66" s="1">
        <v>68</v>
      </c>
      <c r="H66" s="2"/>
      <c r="I66" s="2">
        <f t="shared" si="68"/>
        <v>209</v>
      </c>
      <c r="J66" s="10">
        <f t="shared" si="69"/>
        <v>0.9126637554585153</v>
      </c>
      <c r="K66" s="10">
        <f t="shared" si="70"/>
        <v>0.9126637554585153</v>
      </c>
      <c r="L66" s="35">
        <f t="shared" si="71"/>
        <v>0.61572052401746724</v>
      </c>
    </row>
    <row r="67" spans="1:12" ht="12" customHeight="1" x14ac:dyDescent="0.25">
      <c r="A67" s="91"/>
      <c r="B67" s="53"/>
      <c r="C67" s="2" t="s">
        <v>27</v>
      </c>
      <c r="D67" s="1">
        <v>685</v>
      </c>
      <c r="E67" s="1">
        <v>305</v>
      </c>
      <c r="F67" s="1">
        <v>175</v>
      </c>
      <c r="G67" s="1">
        <v>173</v>
      </c>
      <c r="H67" s="1"/>
      <c r="I67" s="2">
        <f>SUM(E67:H67)</f>
        <v>653</v>
      </c>
      <c r="J67" s="10">
        <f>I67/D67</f>
        <v>0.95328467153284668</v>
      </c>
      <c r="K67" s="10">
        <f>(E67+F67+G67+H67)/D67</f>
        <v>0.95328467153284668</v>
      </c>
      <c r="L67" s="35">
        <f>(E67+F67)/D67</f>
        <v>0.7007299270072993</v>
      </c>
    </row>
    <row r="68" spans="1:12" ht="12" customHeight="1" x14ac:dyDescent="0.25">
      <c r="A68" s="91"/>
      <c r="B68" s="53"/>
      <c r="C68" s="2" t="s">
        <v>55</v>
      </c>
      <c r="D68" s="1">
        <v>21</v>
      </c>
      <c r="E68" s="1">
        <v>11</v>
      </c>
      <c r="F68" s="1">
        <v>6</v>
      </c>
      <c r="G68" s="1">
        <v>4</v>
      </c>
      <c r="H68" s="1">
        <v>0</v>
      </c>
      <c r="I68" s="2">
        <f t="shared" ref="I68:I73" si="72">SUM(E68:H68)</f>
        <v>21</v>
      </c>
      <c r="J68" s="10">
        <f>I68/D68</f>
        <v>1</v>
      </c>
      <c r="K68" s="10">
        <f>(E68+F68+G68+H68)/D68</f>
        <v>1</v>
      </c>
      <c r="L68" s="35">
        <f t="shared" ref="L68:L73" si="73">(E68+F68)/D68</f>
        <v>0.80952380952380953</v>
      </c>
    </row>
    <row r="69" spans="1:12" ht="12" customHeight="1" x14ac:dyDescent="0.25">
      <c r="A69" s="91"/>
      <c r="B69" s="53"/>
      <c r="C69" s="2" t="s">
        <v>56</v>
      </c>
      <c r="D69" s="1">
        <v>16</v>
      </c>
      <c r="E69" s="1">
        <v>6</v>
      </c>
      <c r="F69" s="1">
        <v>6</v>
      </c>
      <c r="G69" s="1">
        <v>4</v>
      </c>
      <c r="H69" s="1">
        <v>0</v>
      </c>
      <c r="I69" s="2">
        <f t="shared" si="72"/>
        <v>16</v>
      </c>
      <c r="J69" s="10">
        <f t="shared" ref="J69:J73" si="74">I69/D69</f>
        <v>1</v>
      </c>
      <c r="K69" s="10">
        <f t="shared" ref="K69:K73" si="75">(E69+F69+G69+H69)/D69</f>
        <v>1</v>
      </c>
      <c r="L69" s="35">
        <f t="shared" si="73"/>
        <v>0.75</v>
      </c>
    </row>
    <row r="70" spans="1:12" ht="14.25" customHeight="1" x14ac:dyDescent="0.25">
      <c r="A70" s="91"/>
      <c r="B70" s="54"/>
      <c r="C70" s="2"/>
      <c r="D70" s="2">
        <f>SUM(D65:D69)</f>
        <v>1292</v>
      </c>
      <c r="E70" s="2">
        <f>SUM(E65:E69)</f>
        <v>454</v>
      </c>
      <c r="F70" s="2">
        <f>SUM(F65:F69)</f>
        <v>447</v>
      </c>
      <c r="G70" s="2">
        <f>SUM(G65:G69)</f>
        <v>306</v>
      </c>
      <c r="H70" s="2">
        <f>SUM(H65:H66)</f>
        <v>0</v>
      </c>
      <c r="I70" s="2">
        <f t="shared" si="72"/>
        <v>1207</v>
      </c>
      <c r="J70" s="10">
        <f t="shared" si="74"/>
        <v>0.93421052631578949</v>
      </c>
      <c r="K70" s="10">
        <f t="shared" si="75"/>
        <v>0.93421052631578949</v>
      </c>
      <c r="L70" s="35">
        <f t="shared" si="73"/>
        <v>0.69736842105263153</v>
      </c>
    </row>
    <row r="71" spans="1:12" ht="14.25" customHeight="1" x14ac:dyDescent="0.25">
      <c r="A71" s="82">
        <v>2</v>
      </c>
      <c r="B71" s="52" t="s">
        <v>47</v>
      </c>
      <c r="C71" s="2" t="s">
        <v>41</v>
      </c>
      <c r="D71" s="1">
        <v>221</v>
      </c>
      <c r="E71" s="1">
        <v>102</v>
      </c>
      <c r="F71" s="1">
        <v>63</v>
      </c>
      <c r="G71" s="1">
        <v>35</v>
      </c>
      <c r="H71" s="2"/>
      <c r="I71" s="2">
        <f t="shared" si="72"/>
        <v>200</v>
      </c>
      <c r="J71" s="10">
        <f t="shared" si="74"/>
        <v>0.90497737556561086</v>
      </c>
      <c r="K71" s="10">
        <f t="shared" si="75"/>
        <v>0.90497737556561086</v>
      </c>
      <c r="L71" s="35">
        <f t="shared" si="73"/>
        <v>0.74660633484162897</v>
      </c>
    </row>
    <row r="72" spans="1:12" ht="14.25" customHeight="1" x14ac:dyDescent="0.25">
      <c r="A72" s="83"/>
      <c r="B72" s="53"/>
      <c r="C72" s="2" t="s">
        <v>42</v>
      </c>
      <c r="D72" s="1">
        <v>161</v>
      </c>
      <c r="E72" s="1">
        <v>77</v>
      </c>
      <c r="F72" s="1">
        <v>37</v>
      </c>
      <c r="G72" s="1">
        <v>33</v>
      </c>
      <c r="H72" s="2"/>
      <c r="I72" s="2">
        <f t="shared" si="72"/>
        <v>147</v>
      </c>
      <c r="J72" s="10">
        <f t="shared" si="74"/>
        <v>0.91304347826086951</v>
      </c>
      <c r="K72" s="10">
        <f t="shared" si="75"/>
        <v>0.91304347826086951</v>
      </c>
      <c r="L72" s="35">
        <f t="shared" si="73"/>
        <v>0.70807453416149069</v>
      </c>
    </row>
    <row r="73" spans="1:12" ht="14.25" customHeight="1" x14ac:dyDescent="0.25">
      <c r="A73" s="83"/>
      <c r="B73" s="53"/>
      <c r="C73" s="2" t="s">
        <v>27</v>
      </c>
      <c r="D73" s="1">
        <v>342</v>
      </c>
      <c r="E73" s="1">
        <v>135</v>
      </c>
      <c r="F73" s="1">
        <v>126</v>
      </c>
      <c r="G73" s="1">
        <v>62</v>
      </c>
      <c r="H73" s="2"/>
      <c r="I73" s="2">
        <f t="shared" si="72"/>
        <v>323</v>
      </c>
      <c r="J73" s="10">
        <f t="shared" si="74"/>
        <v>0.94444444444444442</v>
      </c>
      <c r="K73" s="10">
        <f t="shared" si="75"/>
        <v>0.94444444444444442</v>
      </c>
      <c r="L73" s="35">
        <f t="shared" si="73"/>
        <v>0.76315789473684215</v>
      </c>
    </row>
    <row r="74" spans="1:12" ht="14.25" customHeight="1" x14ac:dyDescent="0.25">
      <c r="A74" s="83"/>
      <c r="B74" s="53"/>
      <c r="C74" s="2" t="s">
        <v>55</v>
      </c>
      <c r="D74" s="1">
        <v>21</v>
      </c>
      <c r="E74" s="1">
        <v>10</v>
      </c>
      <c r="F74" s="1">
        <v>6</v>
      </c>
      <c r="G74" s="1">
        <v>5</v>
      </c>
      <c r="H74" s="2">
        <v>0</v>
      </c>
      <c r="I74" s="2">
        <f>SUM(E74:H74)</f>
        <v>21</v>
      </c>
      <c r="J74" s="10">
        <f>I74/D74</f>
        <v>1</v>
      </c>
      <c r="K74" s="10">
        <f>(E74+F74+G74+H74)/D74</f>
        <v>1</v>
      </c>
      <c r="L74" s="35">
        <f>(E74+F74)/D74</f>
        <v>0.76190476190476186</v>
      </c>
    </row>
    <row r="75" spans="1:12" ht="14.25" customHeight="1" x14ac:dyDescent="0.25">
      <c r="A75" s="83"/>
      <c r="B75" s="53"/>
      <c r="C75" s="2" t="s">
        <v>56</v>
      </c>
      <c r="D75" s="1">
        <v>14</v>
      </c>
      <c r="E75" s="1">
        <v>7</v>
      </c>
      <c r="F75" s="1">
        <v>5</v>
      </c>
      <c r="G75" s="1">
        <v>2</v>
      </c>
      <c r="H75" s="2">
        <v>0</v>
      </c>
      <c r="I75" s="2">
        <f>SUM(E75:H75)</f>
        <v>14</v>
      </c>
      <c r="J75" s="10">
        <f>I75/D75</f>
        <v>1</v>
      </c>
      <c r="K75" s="10">
        <f>(E75+F75+G75+H75)/D75</f>
        <v>1</v>
      </c>
      <c r="L75" s="35">
        <f>(E75+F75)/D75</f>
        <v>0.8571428571428571</v>
      </c>
    </row>
    <row r="76" spans="1:12" ht="14.25" customHeight="1" x14ac:dyDescent="0.25">
      <c r="A76" s="84"/>
      <c r="B76" s="54"/>
      <c r="C76" s="2"/>
      <c r="D76" s="2">
        <f>SUM(D71:D75)</f>
        <v>759</v>
      </c>
      <c r="E76" s="2">
        <f>SUM(E71:E75)</f>
        <v>331</v>
      </c>
      <c r="F76" s="2">
        <f>SUM(F71:F75)</f>
        <v>237</v>
      </c>
      <c r="G76" s="2">
        <f>SUM(G71:G75)</f>
        <v>137</v>
      </c>
      <c r="H76" s="2">
        <f>SUM(H71:H72)</f>
        <v>0</v>
      </c>
      <c r="I76" s="2">
        <f t="shared" ref="I76" si="76">SUM(E76:H76)</f>
        <v>705</v>
      </c>
      <c r="J76" s="10">
        <f t="shared" ref="J71:J76" si="77">I76/D76</f>
        <v>0.92885375494071143</v>
      </c>
      <c r="K76" s="10">
        <f t="shared" ref="K71:K76" si="78">(E76+F76+G76+H76)/D76</f>
        <v>0.92885375494071143</v>
      </c>
      <c r="L76" s="35">
        <f t="shared" ref="L71:L76" si="79">(E76+F76)/D76</f>
        <v>0.74835309617918311</v>
      </c>
    </row>
    <row r="77" spans="1:12" ht="14.25" customHeight="1" thickBot="1" x14ac:dyDescent="0.3">
      <c r="A77" s="11"/>
      <c r="B77" s="5" t="s">
        <v>49</v>
      </c>
      <c r="C77" s="14"/>
      <c r="D77" s="15">
        <f>SUM(D70+D76)</f>
        <v>2051</v>
      </c>
      <c r="E77" s="15">
        <f t="shared" ref="E77:G77" si="80">SUM(E70+E76)</f>
        <v>785</v>
      </c>
      <c r="F77" s="15">
        <f t="shared" si="80"/>
        <v>684</v>
      </c>
      <c r="G77" s="15">
        <f t="shared" si="80"/>
        <v>443</v>
      </c>
      <c r="H77" s="15">
        <f>SUM(H70:H76)</f>
        <v>0</v>
      </c>
      <c r="I77" s="36">
        <f t="shared" ref="I77" si="81">SUM(E77:H77)</f>
        <v>1912</v>
      </c>
      <c r="J77" s="16">
        <f t="shared" ref="J77" si="82">I77/D77</f>
        <v>0.93222818137493901</v>
      </c>
      <c r="K77" s="16">
        <f t="shared" ref="K77" si="83">(E77+F77+G77+H77)/D77</f>
        <v>0.93222818137493901</v>
      </c>
      <c r="L77" s="37">
        <f t="shared" ref="L77" si="84">(E77+F77)/D77</f>
        <v>0.71623598244758657</v>
      </c>
    </row>
    <row r="78" spans="1:12" ht="14.25" customHeight="1" thickBot="1" x14ac:dyDescent="0.3">
      <c r="A78" s="17"/>
      <c r="B78" s="6"/>
      <c r="C78" s="18"/>
      <c r="D78" s="19"/>
      <c r="E78" s="19"/>
      <c r="F78" s="19"/>
      <c r="G78" s="19"/>
      <c r="H78" s="19"/>
      <c r="I78" s="19"/>
      <c r="J78" s="13"/>
      <c r="K78" s="20"/>
      <c r="L78" s="21"/>
    </row>
    <row r="79" spans="1:12" ht="12" customHeight="1" x14ac:dyDescent="0.25">
      <c r="A79" s="24"/>
      <c r="B79" s="80" t="s">
        <v>19</v>
      </c>
      <c r="C79" s="86"/>
      <c r="D79" s="86"/>
      <c r="E79" s="86"/>
      <c r="F79" s="86"/>
      <c r="G79" s="86"/>
      <c r="H79" s="86"/>
      <c r="I79" s="86"/>
      <c r="J79" s="86"/>
      <c r="K79" s="25"/>
      <c r="L79" s="33"/>
    </row>
    <row r="80" spans="1:12" ht="14.25" customHeight="1" x14ac:dyDescent="0.25">
      <c r="A80" s="34">
        <v>1</v>
      </c>
      <c r="B80" s="47" t="s">
        <v>46</v>
      </c>
      <c r="C80" s="2" t="s">
        <v>43</v>
      </c>
      <c r="D80" s="1">
        <v>457</v>
      </c>
      <c r="E80" s="1">
        <v>246</v>
      </c>
      <c r="F80" s="1">
        <v>99</v>
      </c>
      <c r="G80" s="1">
        <v>67</v>
      </c>
      <c r="H80" s="2"/>
      <c r="I80" s="2">
        <f t="shared" ref="I80:I82" si="85">SUM(E80:H80)</f>
        <v>412</v>
      </c>
      <c r="J80" s="10">
        <f t="shared" ref="J80:J82" si="86">I80/D80</f>
        <v>0.90153172866520792</v>
      </c>
      <c r="K80" s="10">
        <f t="shared" ref="K80:K82" si="87">(E80+F80+G80+H80)/D80</f>
        <v>0.90153172866520792</v>
      </c>
      <c r="L80" s="35">
        <f t="shared" ref="L80:L82" si="88">(E80+F80)/D80</f>
        <v>0.75492341356673964</v>
      </c>
    </row>
    <row r="81" spans="1:12" ht="14.25" customHeight="1" x14ac:dyDescent="0.25">
      <c r="A81" s="34">
        <v>2</v>
      </c>
      <c r="B81" s="47" t="s">
        <v>47</v>
      </c>
      <c r="C81" s="2" t="s">
        <v>43</v>
      </c>
      <c r="D81" s="1">
        <v>424</v>
      </c>
      <c r="E81" s="1">
        <v>223</v>
      </c>
      <c r="F81" s="1">
        <v>91</v>
      </c>
      <c r="G81" s="1">
        <v>69</v>
      </c>
      <c r="H81" s="2"/>
      <c r="I81" s="2">
        <f t="shared" si="85"/>
        <v>383</v>
      </c>
      <c r="J81" s="10">
        <f t="shared" si="86"/>
        <v>0.90330188679245282</v>
      </c>
      <c r="K81" s="10">
        <f t="shared" si="87"/>
        <v>0.90330188679245282</v>
      </c>
      <c r="L81" s="35">
        <f t="shared" si="88"/>
        <v>0.74056603773584906</v>
      </c>
    </row>
    <row r="82" spans="1:12" ht="14.25" customHeight="1" thickBot="1" x14ac:dyDescent="0.3">
      <c r="A82" s="26"/>
      <c r="B82" s="27" t="s">
        <v>49</v>
      </c>
      <c r="C82" s="28"/>
      <c r="D82" s="29">
        <f>SUM(D80:D81)</f>
        <v>881</v>
      </c>
      <c r="E82" s="29">
        <f>SUM(E80:E81)</f>
        <v>469</v>
      </c>
      <c r="F82" s="29">
        <f>SUM(F80:F81)</f>
        <v>190</v>
      </c>
      <c r="G82" s="29">
        <f>SUM(G80:G81)</f>
        <v>136</v>
      </c>
      <c r="H82" s="29">
        <f>SUM(H80:H81)</f>
        <v>0</v>
      </c>
      <c r="I82" s="36">
        <f t="shared" si="85"/>
        <v>795</v>
      </c>
      <c r="J82" s="16">
        <f t="shared" si="86"/>
        <v>0.90238365493757089</v>
      </c>
      <c r="K82" s="16">
        <f t="shared" si="87"/>
        <v>0.90238365493757089</v>
      </c>
      <c r="L82" s="37">
        <f t="shared" si="88"/>
        <v>0.7480136208853575</v>
      </c>
    </row>
    <row r="83" spans="1:12" ht="14.25" customHeight="1" thickBot="1" x14ac:dyDescent="0.3">
      <c r="A83" s="17"/>
      <c r="B83" s="6"/>
      <c r="C83" s="18"/>
      <c r="D83" s="19"/>
      <c r="E83" s="19"/>
      <c r="F83" s="19"/>
      <c r="G83" s="19"/>
      <c r="H83" s="19"/>
      <c r="I83" s="19"/>
      <c r="J83" s="13"/>
      <c r="K83" s="20"/>
      <c r="L83" s="21"/>
    </row>
    <row r="84" spans="1:12" ht="14.25" customHeight="1" thickBot="1" x14ac:dyDescent="0.3">
      <c r="A84" s="40"/>
      <c r="B84" s="41" t="s">
        <v>8</v>
      </c>
      <c r="C84" s="42"/>
      <c r="D84" s="43">
        <f>D21+D30+D39+D44+D51+D62+D77+D82</f>
        <v>13708</v>
      </c>
      <c r="E84" s="43">
        <f>E21+E30+E39+E44+E51+E62+E77+E82</f>
        <v>6464</v>
      </c>
      <c r="F84" s="43">
        <f>F21+F30+F39+F44+F51+F62+F77+F82</f>
        <v>3695</v>
      </c>
      <c r="G84" s="43">
        <f>G21+G30+G39+G44+G51+G62+G77+G82</f>
        <v>2466</v>
      </c>
      <c r="H84" s="43">
        <f>H21+H30+H39+H44+H51+H62+H77+H82</f>
        <v>18</v>
      </c>
      <c r="I84" s="44">
        <f t="shared" ref="I84" si="89">SUM(E84:H84)</f>
        <v>12643</v>
      </c>
      <c r="J84" s="45">
        <f t="shared" ref="J84" si="90">I84/D84</f>
        <v>0.9223081412313977</v>
      </c>
      <c r="K84" s="45">
        <f t="shared" ref="K84" si="91">(E84+F84+G84+H84)/D84</f>
        <v>0.9223081412313977</v>
      </c>
      <c r="L84" s="46">
        <f t="shared" ref="L84" si="92">(E84+F84)/D84</f>
        <v>0.74110008754012258</v>
      </c>
    </row>
    <row r="85" spans="1:12" ht="14.25" customHeight="1" x14ac:dyDescent="0.25">
      <c r="A85" s="12"/>
      <c r="B85" s="6"/>
      <c r="C85" s="7"/>
      <c r="D85" s="8"/>
      <c r="E85" s="8"/>
      <c r="F85" s="8"/>
      <c r="G85" s="8"/>
      <c r="H85" s="8"/>
      <c r="I85" s="8"/>
      <c r="J85" s="13"/>
      <c r="K85" s="13"/>
      <c r="L85" s="13"/>
    </row>
    <row r="86" spans="1:12" ht="14.25" customHeight="1" x14ac:dyDescent="0.25">
      <c r="A86" s="87"/>
      <c r="B86" s="87"/>
      <c r="C86" s="87"/>
      <c r="D86" s="87"/>
      <c r="E86" s="87"/>
      <c r="F86" s="87"/>
      <c r="G86" s="87"/>
      <c r="H86" s="87"/>
      <c r="I86" s="87"/>
      <c r="J86" s="87"/>
      <c r="K86" s="87"/>
      <c r="L86" s="87"/>
    </row>
    <row r="87" spans="1:12" ht="14.25" customHeight="1" x14ac:dyDescent="0.25"/>
    <row r="88" spans="1:12" ht="14.25" customHeight="1" x14ac:dyDescent="0.25"/>
    <row r="89" spans="1:12" ht="24" customHeight="1" x14ac:dyDescent="0.25"/>
    <row r="90" spans="1:12" ht="27" customHeight="1" x14ac:dyDescent="0.25"/>
  </sheetData>
  <mergeCells count="47">
    <mergeCell ref="A65:A70"/>
    <mergeCell ref="A71:A76"/>
    <mergeCell ref="B71:B76"/>
    <mergeCell ref="B49:B50"/>
    <mergeCell ref="A49:A50"/>
    <mergeCell ref="B58:B61"/>
    <mergeCell ref="A58:A61"/>
    <mergeCell ref="B23:J23"/>
    <mergeCell ref="B32:J32"/>
    <mergeCell ref="B41:J41"/>
    <mergeCell ref="A86:L86"/>
    <mergeCell ref="B46:J46"/>
    <mergeCell ref="B53:J53"/>
    <mergeCell ref="B64:J64"/>
    <mergeCell ref="B79:J79"/>
    <mergeCell ref="B27:B29"/>
    <mergeCell ref="A27:A29"/>
    <mergeCell ref="B36:B38"/>
    <mergeCell ref="A36:A38"/>
    <mergeCell ref="A24:A26"/>
    <mergeCell ref="B24:B26"/>
    <mergeCell ref="B65:B70"/>
    <mergeCell ref="L7:L9"/>
    <mergeCell ref="E7:J7"/>
    <mergeCell ref="A22:K22"/>
    <mergeCell ref="A7:A9"/>
    <mergeCell ref="B7:B9"/>
    <mergeCell ref="C7:C9"/>
    <mergeCell ref="D7:D9"/>
    <mergeCell ref="K7:K9"/>
    <mergeCell ref="I8:J8"/>
    <mergeCell ref="B10:J10"/>
    <mergeCell ref="B16:B20"/>
    <mergeCell ref="A16:A20"/>
    <mergeCell ref="A11:A15"/>
    <mergeCell ref="B11:B15"/>
    <mergeCell ref="A1:L1"/>
    <mergeCell ref="A2:L2"/>
    <mergeCell ref="A3:L3"/>
    <mergeCell ref="A4:L4"/>
    <mergeCell ref="B5:L5"/>
    <mergeCell ref="B33:B35"/>
    <mergeCell ref="A33:A35"/>
    <mergeCell ref="A47:A48"/>
    <mergeCell ref="B47:B48"/>
    <mergeCell ref="A54:A57"/>
    <mergeCell ref="B54:B57"/>
  </mergeCells>
  <pageMargins left="0.70866141732283472" right="0.70866141732283472" top="0.74803149606299213" bottom="0.74803149606299213" header="0.31496062992125984" footer="0.31496062992125984"/>
  <pageSetup paperSize="9" scale="83" fitToHeight="2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71"/>
  <sheetViews>
    <sheetView topLeftCell="A43" zoomScale="110" zoomScaleNormal="110" zoomScaleSheetLayoutView="70" workbookViewId="0">
      <selection activeCell="M59" sqref="M59"/>
    </sheetView>
  </sheetViews>
  <sheetFormatPr defaultColWidth="13" defaultRowHeight="15" x14ac:dyDescent="0.25"/>
  <sheetData>
    <row r="1" spans="1:12" ht="15.75" x14ac:dyDescent="0.25">
      <c r="A1" s="58" t="s">
        <v>10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</row>
    <row r="2" spans="1:12" ht="15" customHeight="1" x14ac:dyDescent="0.3">
      <c r="A2" s="59" t="s">
        <v>9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</row>
    <row r="3" spans="1:12" ht="15" customHeight="1" x14ac:dyDescent="0.3">
      <c r="A3" s="59" t="s">
        <v>11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</row>
    <row r="4" spans="1:12" ht="15" customHeight="1" x14ac:dyDescent="0.3">
      <c r="A4" s="59" t="s">
        <v>50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</row>
    <row r="5" spans="1:12" ht="15" customHeight="1" x14ac:dyDescent="0.3">
      <c r="A5" s="32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</row>
    <row r="6" spans="1:12" ht="10.5" customHeight="1" thickBot="1" x14ac:dyDescent="0.3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15.75" customHeight="1" x14ac:dyDescent="0.25">
      <c r="A7" s="66" t="s">
        <v>2</v>
      </c>
      <c r="B7" s="69" t="s">
        <v>0</v>
      </c>
      <c r="C7" s="72" t="s">
        <v>7</v>
      </c>
      <c r="D7" s="72" t="s">
        <v>12</v>
      </c>
      <c r="E7" s="63" t="s">
        <v>5</v>
      </c>
      <c r="F7" s="63"/>
      <c r="G7" s="63"/>
      <c r="H7" s="63"/>
      <c r="I7" s="63"/>
      <c r="J7" s="63"/>
      <c r="K7" s="75" t="s">
        <v>6</v>
      </c>
      <c r="L7" s="60" t="s">
        <v>3</v>
      </c>
    </row>
    <row r="8" spans="1:12" ht="31.5" customHeight="1" x14ac:dyDescent="0.25">
      <c r="A8" s="67"/>
      <c r="B8" s="70"/>
      <c r="C8" s="73"/>
      <c r="D8" s="73"/>
      <c r="E8" s="2" t="s">
        <v>20</v>
      </c>
      <c r="F8" s="2" t="s">
        <v>21</v>
      </c>
      <c r="G8" s="2" t="s">
        <v>22</v>
      </c>
      <c r="H8" s="2" t="s">
        <v>23</v>
      </c>
      <c r="I8" s="78" t="s">
        <v>24</v>
      </c>
      <c r="J8" s="79"/>
      <c r="K8" s="76"/>
      <c r="L8" s="61"/>
    </row>
    <row r="9" spans="1:12" ht="23.25" customHeight="1" thickBot="1" x14ac:dyDescent="0.3">
      <c r="A9" s="68"/>
      <c r="B9" s="71"/>
      <c r="C9" s="74"/>
      <c r="D9" s="74"/>
      <c r="E9" s="3" t="s">
        <v>4</v>
      </c>
      <c r="F9" s="3" t="s">
        <v>4</v>
      </c>
      <c r="G9" s="3" t="s">
        <v>4</v>
      </c>
      <c r="H9" s="3" t="s">
        <v>4</v>
      </c>
      <c r="I9" s="3" t="s">
        <v>4</v>
      </c>
      <c r="J9" s="4" t="s">
        <v>1</v>
      </c>
      <c r="K9" s="77"/>
      <c r="L9" s="62"/>
    </row>
    <row r="10" spans="1:12" ht="12" customHeight="1" x14ac:dyDescent="0.25">
      <c r="A10" s="24"/>
      <c r="B10" s="100" t="s">
        <v>53</v>
      </c>
      <c r="C10" s="93"/>
      <c r="D10" s="93"/>
      <c r="E10" s="93"/>
      <c r="F10" s="93"/>
      <c r="G10" s="93"/>
      <c r="H10" s="93"/>
      <c r="I10" s="93"/>
      <c r="J10" s="93"/>
      <c r="K10" s="25"/>
      <c r="L10" s="31"/>
    </row>
    <row r="11" spans="1:12" ht="12" customHeight="1" x14ac:dyDescent="0.25">
      <c r="A11" s="83">
        <v>1</v>
      </c>
      <c r="B11" s="94" t="s">
        <v>46</v>
      </c>
      <c r="C11" s="2" t="s">
        <v>25</v>
      </c>
      <c r="D11" s="1">
        <v>30</v>
      </c>
      <c r="E11" s="1">
        <v>9</v>
      </c>
      <c r="F11" s="1">
        <v>10</v>
      </c>
      <c r="G11" s="1">
        <v>3</v>
      </c>
      <c r="H11" s="2"/>
      <c r="I11" s="2">
        <f t="shared" ref="I11:I13" si="0">SUM(E11:H11)</f>
        <v>22</v>
      </c>
      <c r="J11" s="10">
        <f t="shared" ref="J11:J14" si="1">I11/D11</f>
        <v>0.73333333333333328</v>
      </c>
      <c r="K11" s="10">
        <f t="shared" ref="K11:K15" si="2">(E11+F11+G11+H11)/D11</f>
        <v>0.73333333333333328</v>
      </c>
      <c r="L11" s="35">
        <f t="shared" ref="L11:L15" si="3">(E11+F11)/D11</f>
        <v>0.6333333333333333</v>
      </c>
    </row>
    <row r="12" spans="1:12" ht="12" customHeight="1" x14ac:dyDescent="0.25">
      <c r="A12" s="83"/>
      <c r="B12" s="95"/>
      <c r="C12" s="2" t="s">
        <v>26</v>
      </c>
      <c r="D12" s="1">
        <v>62</v>
      </c>
      <c r="E12" s="1">
        <v>54</v>
      </c>
      <c r="F12" s="1">
        <v>5</v>
      </c>
      <c r="G12" s="1">
        <v>2</v>
      </c>
      <c r="H12" s="2"/>
      <c r="I12" s="2">
        <f t="shared" si="0"/>
        <v>61</v>
      </c>
      <c r="J12" s="10">
        <f t="shared" si="1"/>
        <v>0.9838709677419355</v>
      </c>
      <c r="K12" s="10">
        <f t="shared" si="2"/>
        <v>0.9838709677419355</v>
      </c>
      <c r="L12" s="35">
        <f t="shared" si="3"/>
        <v>0.95161290322580649</v>
      </c>
    </row>
    <row r="13" spans="1:12" ht="12" customHeight="1" x14ac:dyDescent="0.25">
      <c r="A13" s="83"/>
      <c r="B13" s="95"/>
      <c r="C13" s="2" t="s">
        <v>28</v>
      </c>
      <c r="D13" s="1">
        <v>32</v>
      </c>
      <c r="E13" s="1">
        <v>20</v>
      </c>
      <c r="F13" s="1">
        <v>8</v>
      </c>
      <c r="G13" s="1">
        <v>1</v>
      </c>
      <c r="H13" s="2"/>
      <c r="I13" s="2">
        <f t="shared" si="0"/>
        <v>29</v>
      </c>
      <c r="J13" s="10">
        <f t="shared" si="1"/>
        <v>0.90625</v>
      </c>
      <c r="K13" s="10">
        <f t="shared" si="2"/>
        <v>0.90625</v>
      </c>
      <c r="L13" s="35">
        <f t="shared" si="3"/>
        <v>0.875</v>
      </c>
    </row>
    <row r="14" spans="1:12" ht="12" customHeight="1" x14ac:dyDescent="0.25">
      <c r="A14" s="83"/>
      <c r="B14" s="95"/>
      <c r="C14" s="2" t="s">
        <v>29</v>
      </c>
      <c r="D14" s="1">
        <v>47</v>
      </c>
      <c r="E14" s="1">
        <v>17</v>
      </c>
      <c r="F14" s="1">
        <v>4</v>
      </c>
      <c r="G14" s="1">
        <v>26</v>
      </c>
      <c r="H14" s="2"/>
      <c r="I14" s="2">
        <f t="shared" ref="I14" si="4">SUM(E14:H14)</f>
        <v>47</v>
      </c>
      <c r="J14" s="10">
        <f t="shared" si="1"/>
        <v>1</v>
      </c>
      <c r="K14" s="10">
        <f t="shared" si="2"/>
        <v>1</v>
      </c>
      <c r="L14" s="35">
        <f t="shared" si="3"/>
        <v>0.44680851063829785</v>
      </c>
    </row>
    <row r="15" spans="1:12" ht="13.5" customHeight="1" x14ac:dyDescent="0.25">
      <c r="A15" s="84"/>
      <c r="B15" s="96"/>
      <c r="C15" s="2"/>
      <c r="D15" s="2">
        <f>SUM(D11:D14)</f>
        <v>171</v>
      </c>
      <c r="E15" s="2">
        <f>SUM(E11:E14)</f>
        <v>100</v>
      </c>
      <c r="F15" s="2">
        <f>SUM(F11:F14)</f>
        <v>27</v>
      </c>
      <c r="G15" s="2">
        <f>SUM(G11:G14)</f>
        <v>32</v>
      </c>
      <c r="H15" s="2"/>
      <c r="I15" s="2">
        <f t="shared" ref="I15" si="5">SUM(E15:H15)</f>
        <v>159</v>
      </c>
      <c r="J15" s="10">
        <f>I15/D15</f>
        <v>0.92982456140350878</v>
      </c>
      <c r="K15" s="10">
        <f t="shared" si="2"/>
        <v>0.92982456140350878</v>
      </c>
      <c r="L15" s="35">
        <f t="shared" si="3"/>
        <v>0.74269005847953218</v>
      </c>
    </row>
    <row r="16" spans="1:12" ht="13.5" customHeight="1" x14ac:dyDescent="0.25">
      <c r="A16" s="82">
        <v>2</v>
      </c>
      <c r="B16" s="94" t="s">
        <v>47</v>
      </c>
      <c r="C16" s="2" t="s">
        <v>25</v>
      </c>
      <c r="D16" s="1">
        <v>18</v>
      </c>
      <c r="E16" s="1">
        <v>5</v>
      </c>
      <c r="F16" s="1">
        <v>9</v>
      </c>
      <c r="G16" s="1">
        <v>4</v>
      </c>
      <c r="H16" s="2"/>
      <c r="I16" s="2">
        <f t="shared" ref="I16:I19" si="6">SUM(E16:H16)</f>
        <v>18</v>
      </c>
      <c r="J16" s="10">
        <f t="shared" ref="J16:J19" si="7">I16/D16</f>
        <v>1</v>
      </c>
      <c r="K16" s="10">
        <f t="shared" ref="K16:K21" si="8">(E16+F16+G16+H16)/D16</f>
        <v>1</v>
      </c>
      <c r="L16" s="35">
        <f t="shared" ref="L16:L21" si="9">(E16+F16)/D16</f>
        <v>0.77777777777777779</v>
      </c>
    </row>
    <row r="17" spans="1:12" ht="13.5" customHeight="1" x14ac:dyDescent="0.25">
      <c r="A17" s="83"/>
      <c r="B17" s="95"/>
      <c r="C17" s="2" t="s">
        <v>26</v>
      </c>
      <c r="D17" s="1">
        <v>25</v>
      </c>
      <c r="E17" s="1">
        <v>13</v>
      </c>
      <c r="F17" s="1">
        <v>7</v>
      </c>
      <c r="G17" s="1">
        <v>5</v>
      </c>
      <c r="H17" s="2"/>
      <c r="I17" s="2">
        <f t="shared" si="6"/>
        <v>25</v>
      </c>
      <c r="J17" s="10">
        <f t="shared" si="7"/>
        <v>1</v>
      </c>
      <c r="K17" s="10">
        <f t="shared" si="8"/>
        <v>1</v>
      </c>
      <c r="L17" s="35">
        <f t="shared" si="9"/>
        <v>0.8</v>
      </c>
    </row>
    <row r="18" spans="1:12" ht="13.5" customHeight="1" x14ac:dyDescent="0.25">
      <c r="A18" s="83"/>
      <c r="B18" s="95"/>
      <c r="C18" s="1" t="s">
        <v>28</v>
      </c>
      <c r="D18" s="1">
        <v>22</v>
      </c>
      <c r="E18" s="1">
        <v>3</v>
      </c>
      <c r="F18" s="1">
        <v>10</v>
      </c>
      <c r="G18" s="1">
        <v>4</v>
      </c>
      <c r="H18" s="2"/>
      <c r="I18" s="2">
        <f t="shared" si="6"/>
        <v>17</v>
      </c>
      <c r="J18" s="10">
        <f t="shared" si="7"/>
        <v>0.77272727272727271</v>
      </c>
      <c r="K18" s="10">
        <f t="shared" si="8"/>
        <v>0.77272727272727271</v>
      </c>
      <c r="L18" s="35">
        <f t="shared" si="9"/>
        <v>0.59090909090909094</v>
      </c>
    </row>
    <row r="19" spans="1:12" ht="13.5" customHeight="1" x14ac:dyDescent="0.25">
      <c r="A19" s="83"/>
      <c r="B19" s="95"/>
      <c r="C19" s="2" t="s">
        <v>29</v>
      </c>
      <c r="D19" s="1">
        <v>19</v>
      </c>
      <c r="E19" s="1">
        <v>11</v>
      </c>
      <c r="F19" s="1">
        <v>5</v>
      </c>
      <c r="G19" s="1">
        <v>3</v>
      </c>
      <c r="H19" s="2"/>
      <c r="I19" s="2">
        <f t="shared" si="6"/>
        <v>19</v>
      </c>
      <c r="J19" s="10">
        <f t="shared" si="7"/>
        <v>1</v>
      </c>
      <c r="K19" s="10">
        <f t="shared" si="8"/>
        <v>1</v>
      </c>
      <c r="L19" s="35">
        <f t="shared" si="9"/>
        <v>0.84210526315789469</v>
      </c>
    </row>
    <row r="20" spans="1:12" s="38" customFormat="1" ht="13.5" customHeight="1" x14ac:dyDescent="0.25">
      <c r="A20" s="84"/>
      <c r="B20" s="96"/>
      <c r="C20" s="2"/>
      <c r="D20" s="2">
        <f>SUM(D16:D19)</f>
        <v>84</v>
      </c>
      <c r="E20" s="2">
        <f>SUM(E16:E19)</f>
        <v>32</v>
      </c>
      <c r="F20" s="2">
        <f>SUM(F16:F19)</f>
        <v>31</v>
      </c>
      <c r="G20" s="2">
        <f>SUM(G16:G19)</f>
        <v>16</v>
      </c>
      <c r="H20" s="2"/>
      <c r="I20" s="2">
        <f t="shared" ref="I20:I21" si="10">SUM(E20:H20)</f>
        <v>79</v>
      </c>
      <c r="J20" s="10">
        <f>I20/D20</f>
        <v>0.94047619047619047</v>
      </c>
      <c r="K20" s="10">
        <f t="shared" si="8"/>
        <v>0.94047619047619047</v>
      </c>
      <c r="L20" s="35">
        <f t="shared" si="9"/>
        <v>0.75</v>
      </c>
    </row>
    <row r="21" spans="1:12" ht="14.25" customHeight="1" thickBot="1" x14ac:dyDescent="0.3">
      <c r="A21" s="11"/>
      <c r="B21" s="5" t="s">
        <v>48</v>
      </c>
      <c r="C21" s="14"/>
      <c r="D21" s="15">
        <f>SUM(D15+D20)</f>
        <v>255</v>
      </c>
      <c r="E21" s="15">
        <f>SUM(E15+E20)</f>
        <v>132</v>
      </c>
      <c r="F21" s="15">
        <f>SUM(F15+F20)</f>
        <v>58</v>
      </c>
      <c r="G21" s="15">
        <f>SUM(G15+G20)</f>
        <v>48</v>
      </c>
      <c r="H21" s="15">
        <f>SUM(H15:H20)</f>
        <v>0</v>
      </c>
      <c r="I21" s="36">
        <f t="shared" si="10"/>
        <v>238</v>
      </c>
      <c r="J21" s="16">
        <f>I21/D21</f>
        <v>0.93333333333333335</v>
      </c>
      <c r="K21" s="16">
        <f t="shared" si="8"/>
        <v>0.93333333333333335</v>
      </c>
      <c r="L21" s="37">
        <f t="shared" si="9"/>
        <v>0.74509803921568629</v>
      </c>
    </row>
    <row r="22" spans="1:12" ht="12" customHeight="1" thickBot="1" x14ac:dyDescent="0.3">
      <c r="A22" s="64"/>
      <c r="B22" s="65"/>
      <c r="C22" s="65"/>
      <c r="D22" s="65"/>
      <c r="E22" s="65"/>
      <c r="F22" s="65"/>
      <c r="G22" s="65"/>
      <c r="H22" s="65"/>
      <c r="I22" s="65"/>
      <c r="J22" s="65"/>
      <c r="K22" s="56"/>
      <c r="L22" s="21"/>
    </row>
    <row r="23" spans="1:12" ht="12" customHeight="1" x14ac:dyDescent="0.25">
      <c r="A23" s="24"/>
      <c r="B23" s="92" t="s">
        <v>13</v>
      </c>
      <c r="C23" s="93"/>
      <c r="D23" s="93"/>
      <c r="E23" s="93"/>
      <c r="F23" s="93"/>
      <c r="G23" s="93"/>
      <c r="H23" s="93"/>
      <c r="I23" s="93"/>
      <c r="J23" s="93"/>
      <c r="K23" s="25"/>
      <c r="L23" s="31"/>
    </row>
    <row r="24" spans="1:12" ht="12" customHeight="1" x14ac:dyDescent="0.25">
      <c r="A24" s="97">
        <v>1</v>
      </c>
      <c r="B24" s="94" t="s">
        <v>46</v>
      </c>
      <c r="C24" s="2" t="s">
        <v>30</v>
      </c>
      <c r="D24" s="1">
        <v>35</v>
      </c>
      <c r="E24" s="1">
        <v>22</v>
      </c>
      <c r="F24" s="1">
        <v>5</v>
      </c>
      <c r="G24" s="1"/>
      <c r="H24" s="2"/>
      <c r="I24" s="2">
        <f t="shared" ref="I24:I25" si="11">SUM(E24:H24)</f>
        <v>27</v>
      </c>
      <c r="J24" s="10">
        <f t="shared" ref="J24:J27" si="12">I24/D24</f>
        <v>0.77142857142857146</v>
      </c>
      <c r="K24" s="10">
        <f t="shared" ref="K24:K27" si="13">(E24+F24+G24+H24)/D24</f>
        <v>0.77142857142857146</v>
      </c>
      <c r="L24" s="35">
        <f t="shared" ref="L24:L27" si="14">(E24+F24)/D24</f>
        <v>0.77142857142857146</v>
      </c>
    </row>
    <row r="25" spans="1:12" ht="12" customHeight="1" x14ac:dyDescent="0.25">
      <c r="A25" s="98"/>
      <c r="B25" s="95"/>
      <c r="C25" s="2" t="s">
        <v>31</v>
      </c>
      <c r="D25" s="1">
        <v>18</v>
      </c>
      <c r="E25" s="1">
        <v>7</v>
      </c>
      <c r="F25" s="1">
        <v>3</v>
      </c>
      <c r="G25" s="1">
        <v>4</v>
      </c>
      <c r="H25" s="2"/>
      <c r="I25" s="2">
        <f t="shared" si="11"/>
        <v>14</v>
      </c>
      <c r="J25" s="10">
        <f t="shared" si="12"/>
        <v>0.77777777777777779</v>
      </c>
      <c r="K25" s="10">
        <f t="shared" si="13"/>
        <v>0.77777777777777779</v>
      </c>
      <c r="L25" s="35">
        <f t="shared" si="14"/>
        <v>0.55555555555555558</v>
      </c>
    </row>
    <row r="26" spans="1:12" ht="12" customHeight="1" x14ac:dyDescent="0.25">
      <c r="A26" s="98"/>
      <c r="B26" s="95"/>
      <c r="C26" s="2" t="s">
        <v>44</v>
      </c>
      <c r="D26" s="1">
        <v>6</v>
      </c>
      <c r="E26" s="1">
        <v>3</v>
      </c>
      <c r="F26" s="1"/>
      <c r="G26" s="1">
        <v>3</v>
      </c>
      <c r="H26" s="2"/>
      <c r="I26" s="2">
        <f t="shared" ref="I26" si="15">SUM(E26:H26)</f>
        <v>6</v>
      </c>
      <c r="J26" s="10">
        <f t="shared" ref="J26" si="16">I26/D26</f>
        <v>1</v>
      </c>
      <c r="K26" s="10">
        <f t="shared" ref="K26" si="17">(E26+F26+G26+H26)/D26</f>
        <v>1</v>
      </c>
      <c r="L26" s="35">
        <f t="shared" ref="L26" si="18">(E26+F26)/D26</f>
        <v>0.5</v>
      </c>
    </row>
    <row r="27" spans="1:12" ht="13.5" customHeight="1" x14ac:dyDescent="0.25">
      <c r="A27" s="99"/>
      <c r="B27" s="96"/>
      <c r="C27" s="2"/>
      <c r="D27" s="2">
        <f>SUM(D24:D26)</f>
        <v>59</v>
      </c>
      <c r="E27" s="2">
        <f t="shared" ref="E27:G27" si="19">SUM(E24:E26)</f>
        <v>32</v>
      </c>
      <c r="F27" s="2">
        <f t="shared" si="19"/>
        <v>8</v>
      </c>
      <c r="G27" s="2">
        <f t="shared" si="19"/>
        <v>7</v>
      </c>
      <c r="H27" s="2"/>
      <c r="I27" s="2">
        <f t="shared" ref="I27" si="20">SUM(E27:H27)</f>
        <v>47</v>
      </c>
      <c r="J27" s="10">
        <f t="shared" si="12"/>
        <v>0.79661016949152541</v>
      </c>
      <c r="K27" s="10">
        <f t="shared" si="13"/>
        <v>0.79661016949152541</v>
      </c>
      <c r="L27" s="35">
        <f t="shared" si="14"/>
        <v>0.67796610169491522</v>
      </c>
    </row>
    <row r="28" spans="1:12" ht="13.5" customHeight="1" x14ac:dyDescent="0.25">
      <c r="A28" s="82">
        <v>2</v>
      </c>
      <c r="B28" s="94" t="s">
        <v>47</v>
      </c>
      <c r="C28" s="2" t="s">
        <v>30</v>
      </c>
      <c r="D28" s="1">
        <v>35</v>
      </c>
      <c r="E28" s="1">
        <v>25</v>
      </c>
      <c r="F28" s="1">
        <v>5</v>
      </c>
      <c r="G28" s="1"/>
      <c r="H28" s="2"/>
      <c r="I28" s="2">
        <f t="shared" ref="I28:I29" si="21">SUM(E28:H28)</f>
        <v>30</v>
      </c>
      <c r="J28" s="10">
        <f t="shared" ref="J28:J32" si="22">I28/D28</f>
        <v>0.8571428571428571</v>
      </c>
      <c r="K28" s="10">
        <f t="shared" ref="K28:K32" si="23">(E28+F28+G28+H28)/D28</f>
        <v>0.8571428571428571</v>
      </c>
      <c r="L28" s="35">
        <f t="shared" ref="L28:L32" si="24">(E28+F28)/D28</f>
        <v>0.8571428571428571</v>
      </c>
    </row>
    <row r="29" spans="1:12" ht="13.5" customHeight="1" x14ac:dyDescent="0.25">
      <c r="A29" s="83"/>
      <c r="B29" s="95"/>
      <c r="C29" s="2" t="s">
        <v>31</v>
      </c>
      <c r="D29" s="1">
        <v>18</v>
      </c>
      <c r="E29" s="1">
        <v>7</v>
      </c>
      <c r="F29" s="1">
        <v>7</v>
      </c>
      <c r="G29" s="1">
        <v>4</v>
      </c>
      <c r="H29" s="2"/>
      <c r="I29" s="2">
        <f t="shared" si="21"/>
        <v>18</v>
      </c>
      <c r="J29" s="10">
        <f t="shared" si="22"/>
        <v>1</v>
      </c>
      <c r="K29" s="10">
        <f t="shared" si="23"/>
        <v>1</v>
      </c>
      <c r="L29" s="35">
        <f t="shared" si="24"/>
        <v>0.77777777777777779</v>
      </c>
    </row>
    <row r="30" spans="1:12" ht="13.5" customHeight="1" x14ac:dyDescent="0.25">
      <c r="A30" s="83"/>
      <c r="B30" s="95"/>
      <c r="C30" s="2" t="s">
        <v>44</v>
      </c>
      <c r="D30" s="1">
        <v>6</v>
      </c>
      <c r="E30" s="1">
        <v>3</v>
      </c>
      <c r="F30" s="1">
        <v>1</v>
      </c>
      <c r="G30" s="1">
        <v>2</v>
      </c>
      <c r="H30" s="2"/>
      <c r="I30" s="2">
        <f t="shared" ref="I30" si="25">SUM(E30:H30)</f>
        <v>6</v>
      </c>
      <c r="J30" s="10">
        <f t="shared" ref="J30" si="26">I30/D30</f>
        <v>1</v>
      </c>
      <c r="K30" s="10">
        <f t="shared" ref="K30" si="27">(E30+F30+G30+H30)/D30</f>
        <v>1</v>
      </c>
      <c r="L30" s="35">
        <f t="shared" ref="L30" si="28">(E30+F30)/D30</f>
        <v>0.66666666666666663</v>
      </c>
    </row>
    <row r="31" spans="1:12" s="38" customFormat="1" ht="13.5" customHeight="1" x14ac:dyDescent="0.25">
      <c r="A31" s="84"/>
      <c r="B31" s="96"/>
      <c r="C31" s="2"/>
      <c r="D31" s="2">
        <f>SUM(D28:D30)</f>
        <v>59</v>
      </c>
      <c r="E31" s="2">
        <f t="shared" ref="E31:G31" si="29">SUM(E28:E30)</f>
        <v>35</v>
      </c>
      <c r="F31" s="2">
        <f t="shared" si="29"/>
        <v>13</v>
      </c>
      <c r="G31" s="2">
        <f t="shared" si="29"/>
        <v>6</v>
      </c>
      <c r="H31" s="2"/>
      <c r="I31" s="2">
        <f t="shared" ref="I31:I32" si="30">SUM(E31:H31)</f>
        <v>54</v>
      </c>
      <c r="J31" s="10">
        <f t="shared" si="22"/>
        <v>0.9152542372881356</v>
      </c>
      <c r="K31" s="10">
        <f t="shared" si="23"/>
        <v>0.9152542372881356</v>
      </c>
      <c r="L31" s="35">
        <f t="shared" si="24"/>
        <v>0.81355932203389836</v>
      </c>
    </row>
    <row r="32" spans="1:12" ht="14.25" customHeight="1" thickBot="1" x14ac:dyDescent="0.3">
      <c r="A32" s="11"/>
      <c r="B32" s="5" t="s">
        <v>48</v>
      </c>
      <c r="C32" s="14"/>
      <c r="D32" s="15">
        <f>SUM(D27+D31)</f>
        <v>118</v>
      </c>
      <c r="E32" s="15">
        <f t="shared" ref="E32:G32" si="31">SUM(E27+E31)</f>
        <v>67</v>
      </c>
      <c r="F32" s="15">
        <f t="shared" si="31"/>
        <v>21</v>
      </c>
      <c r="G32" s="15">
        <f t="shared" si="31"/>
        <v>13</v>
      </c>
      <c r="H32" s="15">
        <f>SUM(H27:H31)</f>
        <v>0</v>
      </c>
      <c r="I32" s="36">
        <f t="shared" si="30"/>
        <v>101</v>
      </c>
      <c r="J32" s="16">
        <f t="shared" si="22"/>
        <v>0.85593220338983056</v>
      </c>
      <c r="K32" s="16">
        <f t="shared" si="23"/>
        <v>0.85593220338983056</v>
      </c>
      <c r="L32" s="37">
        <f t="shared" si="24"/>
        <v>0.74576271186440679</v>
      </c>
    </row>
    <row r="33" spans="1:12" ht="14.25" customHeight="1" thickBot="1" x14ac:dyDescent="0.3">
      <c r="A33" s="17"/>
      <c r="B33" s="6"/>
      <c r="C33" s="18"/>
      <c r="D33" s="19"/>
      <c r="E33" s="19"/>
      <c r="F33" s="19"/>
      <c r="G33" s="19"/>
      <c r="H33" s="19"/>
      <c r="I33" s="19"/>
      <c r="J33" s="13"/>
      <c r="K33" s="20"/>
      <c r="L33" s="21"/>
    </row>
    <row r="34" spans="1:12" ht="12" customHeight="1" x14ac:dyDescent="0.25">
      <c r="A34" s="24"/>
      <c r="B34" s="92" t="s">
        <v>14</v>
      </c>
      <c r="C34" s="93"/>
      <c r="D34" s="93"/>
      <c r="E34" s="93"/>
      <c r="F34" s="93"/>
      <c r="G34" s="93"/>
      <c r="H34" s="93"/>
      <c r="I34" s="93"/>
      <c r="J34" s="93"/>
      <c r="K34" s="25"/>
      <c r="L34" s="31"/>
    </row>
    <row r="35" spans="1:12" ht="12" customHeight="1" x14ac:dyDescent="0.25">
      <c r="A35" s="55">
        <v>1</v>
      </c>
      <c r="B35" s="52" t="s">
        <v>46</v>
      </c>
      <c r="C35" s="2" t="s">
        <v>32</v>
      </c>
      <c r="D35" s="1">
        <v>5</v>
      </c>
      <c r="E35" s="1">
        <v>5</v>
      </c>
      <c r="F35" s="1"/>
      <c r="G35" s="1"/>
      <c r="H35" s="2"/>
      <c r="I35" s="2">
        <f t="shared" ref="I35:I36" si="32">SUM(E35:H35)</f>
        <v>5</v>
      </c>
      <c r="J35" s="10">
        <f t="shared" ref="J35:J37" si="33">I35/D35</f>
        <v>1</v>
      </c>
      <c r="K35" s="10">
        <f t="shared" ref="K35:K37" si="34">(E35+F35+G35+H35)/D35</f>
        <v>1</v>
      </c>
      <c r="L35" s="35">
        <f t="shared" ref="L35:L37" si="35">(E35+F35)/D35</f>
        <v>1</v>
      </c>
    </row>
    <row r="36" spans="1:12" ht="12" customHeight="1" x14ac:dyDescent="0.25">
      <c r="A36" s="56"/>
      <c r="B36" s="53"/>
      <c r="C36" s="2" t="s">
        <v>33</v>
      </c>
      <c r="D36" s="1">
        <v>48</v>
      </c>
      <c r="E36" s="1">
        <v>10</v>
      </c>
      <c r="F36" s="1">
        <v>4</v>
      </c>
      <c r="G36" s="1">
        <v>18</v>
      </c>
      <c r="H36" s="2"/>
      <c r="I36" s="2">
        <f t="shared" si="32"/>
        <v>32</v>
      </c>
      <c r="J36" s="10">
        <f t="shared" si="33"/>
        <v>0.66666666666666663</v>
      </c>
      <c r="K36" s="10">
        <f t="shared" si="34"/>
        <v>0.66666666666666663</v>
      </c>
      <c r="L36" s="35">
        <f t="shared" si="35"/>
        <v>0.29166666666666669</v>
      </c>
    </row>
    <row r="37" spans="1:12" ht="13.5" customHeight="1" x14ac:dyDescent="0.25">
      <c r="A37" s="57"/>
      <c r="B37" s="54"/>
      <c r="C37" s="2"/>
      <c r="D37" s="2">
        <f>SUM(D35:D36)</f>
        <v>53</v>
      </c>
      <c r="E37" s="2">
        <f t="shared" ref="E37:H37" si="36">SUM(E35:E36)</f>
        <v>15</v>
      </c>
      <c r="F37" s="2">
        <f t="shared" si="36"/>
        <v>4</v>
      </c>
      <c r="G37" s="2">
        <f t="shared" si="36"/>
        <v>18</v>
      </c>
      <c r="H37" s="2">
        <f t="shared" si="36"/>
        <v>0</v>
      </c>
      <c r="I37" s="2">
        <f t="shared" ref="I37" si="37">SUM(E37:H37)</f>
        <v>37</v>
      </c>
      <c r="J37" s="10">
        <f t="shared" si="33"/>
        <v>0.69811320754716977</v>
      </c>
      <c r="K37" s="10">
        <f t="shared" si="34"/>
        <v>0.69811320754716977</v>
      </c>
      <c r="L37" s="35">
        <f t="shared" si="35"/>
        <v>0.35849056603773582</v>
      </c>
    </row>
    <row r="38" spans="1:12" ht="13.5" customHeight="1" x14ac:dyDescent="0.25">
      <c r="A38" s="82">
        <v>2</v>
      </c>
      <c r="B38" s="52" t="s">
        <v>47</v>
      </c>
      <c r="C38" s="2" t="s">
        <v>32</v>
      </c>
      <c r="D38" s="1">
        <v>4</v>
      </c>
      <c r="E38" s="1">
        <v>4</v>
      </c>
      <c r="F38" s="1">
        <v>0</v>
      </c>
      <c r="G38" s="1">
        <v>0</v>
      </c>
      <c r="H38" s="2">
        <v>0</v>
      </c>
      <c r="I38" s="2">
        <f t="shared" ref="I38:I39" si="38">SUM(E38:H38)</f>
        <v>4</v>
      </c>
      <c r="J38" s="10">
        <f t="shared" ref="J38:J41" si="39">I38/D38</f>
        <v>1</v>
      </c>
      <c r="K38" s="10">
        <f t="shared" ref="K38:K41" si="40">(E38+F38+G38+H38)/D38</f>
        <v>1</v>
      </c>
      <c r="L38" s="35">
        <f t="shared" ref="L38:L41" si="41">(E38+F38)/D38</f>
        <v>1</v>
      </c>
    </row>
    <row r="39" spans="1:12" ht="13.5" customHeight="1" x14ac:dyDescent="0.25">
      <c r="A39" s="83"/>
      <c r="B39" s="53"/>
      <c r="C39" s="2" t="s">
        <v>33</v>
      </c>
      <c r="D39" s="1">
        <v>35</v>
      </c>
      <c r="E39" s="1">
        <v>7</v>
      </c>
      <c r="F39" s="1">
        <v>10</v>
      </c>
      <c r="G39" s="1">
        <v>2</v>
      </c>
      <c r="H39" s="2"/>
      <c r="I39" s="2">
        <f t="shared" si="38"/>
        <v>19</v>
      </c>
      <c r="J39" s="10">
        <f t="shared" si="39"/>
        <v>0.54285714285714282</v>
      </c>
      <c r="K39" s="10">
        <f t="shared" si="40"/>
        <v>0.54285714285714282</v>
      </c>
      <c r="L39" s="35">
        <f t="shared" si="41"/>
        <v>0.48571428571428571</v>
      </c>
    </row>
    <row r="40" spans="1:12" ht="13.5" customHeight="1" x14ac:dyDescent="0.25">
      <c r="A40" s="84"/>
      <c r="B40" s="54"/>
      <c r="C40" s="2"/>
      <c r="D40" s="2">
        <f>SUM(D38:D39)</f>
        <v>39</v>
      </c>
      <c r="E40" s="2">
        <f t="shared" ref="E40:H40" si="42">SUM(E38:E39)</f>
        <v>11</v>
      </c>
      <c r="F40" s="2">
        <f t="shared" si="42"/>
        <v>10</v>
      </c>
      <c r="G40" s="2">
        <f t="shared" si="42"/>
        <v>2</v>
      </c>
      <c r="H40" s="2">
        <f t="shared" si="42"/>
        <v>0</v>
      </c>
      <c r="I40" s="2">
        <f t="shared" ref="I40:I41" si="43">SUM(E40:H40)</f>
        <v>23</v>
      </c>
      <c r="J40" s="10">
        <f t="shared" si="39"/>
        <v>0.58974358974358976</v>
      </c>
      <c r="K40" s="10">
        <f t="shared" si="40"/>
        <v>0.58974358974358976</v>
      </c>
      <c r="L40" s="35">
        <f t="shared" si="41"/>
        <v>0.53846153846153844</v>
      </c>
    </row>
    <row r="41" spans="1:12" ht="14.25" customHeight="1" thickBot="1" x14ac:dyDescent="0.3">
      <c r="A41" s="11"/>
      <c r="B41" s="5" t="s">
        <v>48</v>
      </c>
      <c r="C41" s="14"/>
      <c r="D41" s="15">
        <f>SUM(D37+D40)</f>
        <v>92</v>
      </c>
      <c r="E41" s="15">
        <f t="shared" ref="E41:H41" si="44">SUM(E37+E40)</f>
        <v>26</v>
      </c>
      <c r="F41" s="15">
        <f t="shared" si="44"/>
        <v>14</v>
      </c>
      <c r="G41" s="15">
        <f t="shared" si="44"/>
        <v>20</v>
      </c>
      <c r="H41" s="15">
        <f t="shared" si="44"/>
        <v>0</v>
      </c>
      <c r="I41" s="36">
        <f t="shared" si="43"/>
        <v>60</v>
      </c>
      <c r="J41" s="16">
        <f t="shared" si="39"/>
        <v>0.65217391304347827</v>
      </c>
      <c r="K41" s="16">
        <f t="shared" si="40"/>
        <v>0.65217391304347827</v>
      </c>
      <c r="L41" s="37">
        <f t="shared" si="41"/>
        <v>0.43478260869565216</v>
      </c>
    </row>
    <row r="42" spans="1:12" ht="14.25" customHeight="1" thickBot="1" x14ac:dyDescent="0.3">
      <c r="A42" s="49"/>
      <c r="B42" s="50"/>
      <c r="C42" s="18"/>
      <c r="D42" s="19"/>
      <c r="E42" s="19"/>
      <c r="F42" s="19"/>
      <c r="G42" s="19"/>
      <c r="H42" s="19"/>
      <c r="I42" s="48"/>
      <c r="J42" s="13"/>
      <c r="K42" s="21"/>
      <c r="L42" s="51"/>
    </row>
    <row r="43" spans="1:12" s="30" customFormat="1" ht="12" customHeight="1" x14ac:dyDescent="0.25">
      <c r="A43" s="24"/>
      <c r="B43" s="85" t="s">
        <v>18</v>
      </c>
      <c r="C43" s="81"/>
      <c r="D43" s="81"/>
      <c r="E43" s="81"/>
      <c r="F43" s="81"/>
      <c r="G43" s="81"/>
      <c r="H43" s="81"/>
      <c r="I43" s="81"/>
      <c r="J43" s="81"/>
      <c r="K43" s="25"/>
      <c r="L43" s="31"/>
    </row>
    <row r="44" spans="1:12" s="30" customFormat="1" ht="12" customHeight="1" x14ac:dyDescent="0.25">
      <c r="A44" s="55">
        <v>1</v>
      </c>
      <c r="B44" s="52" t="s">
        <v>46</v>
      </c>
      <c r="C44" s="39" t="s">
        <v>35</v>
      </c>
      <c r="D44" s="1">
        <v>593</v>
      </c>
      <c r="E44" s="1">
        <v>190</v>
      </c>
      <c r="F44" s="1">
        <v>194</v>
      </c>
      <c r="G44" s="1">
        <v>150</v>
      </c>
      <c r="H44" s="1"/>
      <c r="I44" s="2">
        <f t="shared" ref="I44" si="45">SUM(E44:H44)</f>
        <v>534</v>
      </c>
      <c r="J44" s="10">
        <f t="shared" ref="J44:J52" si="46">I44/D44</f>
        <v>0.9005059021922428</v>
      </c>
      <c r="K44" s="10">
        <f t="shared" ref="K44:K52" si="47">(E44+F44+G44+H44)/D44</f>
        <v>0.9005059021922428</v>
      </c>
      <c r="L44" s="35">
        <f t="shared" ref="L44:L52" si="48">(E44+F44)/D44</f>
        <v>0.64755480607082627</v>
      </c>
    </row>
    <row r="45" spans="1:12" s="30" customFormat="1" ht="12" customHeight="1" x14ac:dyDescent="0.25">
      <c r="A45" s="56"/>
      <c r="B45" s="53"/>
      <c r="C45" s="2" t="s">
        <v>37</v>
      </c>
      <c r="D45" s="1">
        <v>1638</v>
      </c>
      <c r="E45" s="1">
        <v>602</v>
      </c>
      <c r="F45" s="1">
        <v>502</v>
      </c>
      <c r="G45" s="1">
        <v>376</v>
      </c>
      <c r="H45" s="2">
        <v>6</v>
      </c>
      <c r="I45" s="2">
        <f t="shared" ref="I45" si="49">SUM(E45:H45)</f>
        <v>1486</v>
      </c>
      <c r="J45" s="10">
        <f t="shared" si="46"/>
        <v>0.9072039072039072</v>
      </c>
      <c r="K45" s="10">
        <f t="shared" si="47"/>
        <v>0.9072039072039072</v>
      </c>
      <c r="L45" s="35">
        <f t="shared" si="48"/>
        <v>0.67399267399267404</v>
      </c>
    </row>
    <row r="46" spans="1:12" s="30" customFormat="1" ht="12" customHeight="1" x14ac:dyDescent="0.25">
      <c r="A46" s="56"/>
      <c r="B46" s="53"/>
      <c r="C46" s="2" t="s">
        <v>36</v>
      </c>
      <c r="D46" s="1">
        <v>184</v>
      </c>
      <c r="E46" s="1">
        <v>26</v>
      </c>
      <c r="F46" s="1">
        <v>134</v>
      </c>
      <c r="G46" s="1">
        <v>23</v>
      </c>
      <c r="H46" s="2"/>
      <c r="I46" s="2">
        <f t="shared" ref="I46" si="50">SUM(E46:H46)</f>
        <v>183</v>
      </c>
      <c r="J46" s="10">
        <f t="shared" si="46"/>
        <v>0.99456521739130432</v>
      </c>
      <c r="K46" s="10">
        <f t="shared" si="47"/>
        <v>0.99456521739130432</v>
      </c>
      <c r="L46" s="35">
        <f t="shared" si="48"/>
        <v>0.86956521739130432</v>
      </c>
    </row>
    <row r="47" spans="1:12" ht="14.25" customHeight="1" x14ac:dyDescent="0.25">
      <c r="A47" s="57"/>
      <c r="B47" s="54"/>
      <c r="C47" s="2"/>
      <c r="D47" s="2">
        <f>SUM(D44:D46)</f>
        <v>2415</v>
      </c>
      <c r="E47" s="2">
        <f>SUM(E44:E46)</f>
        <v>818</v>
      </c>
      <c r="F47" s="2">
        <f>SUM(F44:F46)</f>
        <v>830</v>
      </c>
      <c r="G47" s="2">
        <f>SUM(G44:G46)</f>
        <v>549</v>
      </c>
      <c r="H47" s="2">
        <f>SUM(H44:H45)</f>
        <v>6</v>
      </c>
      <c r="I47" s="2">
        <f t="shared" ref="I47:I52" si="51">SUM(E47:H47)</f>
        <v>2203</v>
      </c>
      <c r="J47" s="10">
        <f t="shared" si="46"/>
        <v>0.91221532091097313</v>
      </c>
      <c r="K47" s="10">
        <f t="shared" si="47"/>
        <v>0.91221532091097313</v>
      </c>
      <c r="L47" s="35">
        <f t="shared" si="48"/>
        <v>0.68240165631469984</v>
      </c>
    </row>
    <row r="48" spans="1:12" ht="14.25" customHeight="1" x14ac:dyDescent="0.25">
      <c r="A48" s="82">
        <v>2</v>
      </c>
      <c r="B48" s="52" t="s">
        <v>47</v>
      </c>
      <c r="C48" s="39" t="s">
        <v>35</v>
      </c>
      <c r="D48" s="1">
        <v>873</v>
      </c>
      <c r="E48" s="1">
        <v>371</v>
      </c>
      <c r="F48" s="1">
        <v>269</v>
      </c>
      <c r="G48" s="1">
        <v>150</v>
      </c>
      <c r="H48" s="2"/>
      <c r="I48" s="2">
        <f t="shared" si="51"/>
        <v>790</v>
      </c>
      <c r="J48" s="10">
        <f t="shared" si="46"/>
        <v>0.90492554410080184</v>
      </c>
      <c r="K48" s="10">
        <f t="shared" si="47"/>
        <v>0.90492554410080184</v>
      </c>
      <c r="L48" s="35">
        <f t="shared" si="48"/>
        <v>0.73310423825887738</v>
      </c>
    </row>
    <row r="49" spans="1:12" ht="14.25" customHeight="1" x14ac:dyDescent="0.25">
      <c r="A49" s="83"/>
      <c r="B49" s="53"/>
      <c r="C49" s="2" t="s">
        <v>36</v>
      </c>
      <c r="D49" s="1">
        <v>105</v>
      </c>
      <c r="E49" s="1">
        <v>5</v>
      </c>
      <c r="F49" s="1">
        <v>69</v>
      </c>
      <c r="G49" s="1">
        <v>31</v>
      </c>
      <c r="H49" s="1"/>
      <c r="I49" s="2">
        <f t="shared" ref="I49" si="52">SUM(E49:H49)</f>
        <v>105</v>
      </c>
      <c r="J49" s="10">
        <f t="shared" si="46"/>
        <v>1</v>
      </c>
      <c r="K49" s="10">
        <f t="shared" si="47"/>
        <v>1</v>
      </c>
      <c r="L49" s="35">
        <f t="shared" si="48"/>
        <v>0.70476190476190481</v>
      </c>
    </row>
    <row r="50" spans="1:12" ht="14.25" customHeight="1" x14ac:dyDescent="0.25">
      <c r="A50" s="83"/>
      <c r="B50" s="53"/>
      <c r="C50" s="22" t="s">
        <v>37</v>
      </c>
      <c r="D50" s="23">
        <v>2077</v>
      </c>
      <c r="E50" s="23">
        <v>811</v>
      </c>
      <c r="F50" s="1">
        <v>648</v>
      </c>
      <c r="G50" s="1">
        <v>408</v>
      </c>
      <c r="H50" s="2">
        <v>3</v>
      </c>
      <c r="I50" s="2">
        <f t="shared" ref="I50" si="53">SUM(E50:H50)</f>
        <v>1870</v>
      </c>
      <c r="J50" s="10">
        <f t="shared" si="46"/>
        <v>0.90033702455464615</v>
      </c>
      <c r="K50" s="10">
        <f t="shared" si="47"/>
        <v>0.90033702455464615</v>
      </c>
      <c r="L50" s="35">
        <f t="shared" si="48"/>
        <v>0.70245546461242181</v>
      </c>
    </row>
    <row r="51" spans="1:12" ht="14.25" customHeight="1" x14ac:dyDescent="0.25">
      <c r="A51" s="84"/>
      <c r="B51" s="54"/>
      <c r="C51" s="2"/>
      <c r="D51" s="2">
        <f>SUM(D48:D50)</f>
        <v>3055</v>
      </c>
      <c r="E51" s="2">
        <f>SUM(E48:E50)</f>
        <v>1187</v>
      </c>
      <c r="F51" s="2">
        <f>SUM(F48:F50)</f>
        <v>986</v>
      </c>
      <c r="G51" s="2">
        <f>SUM(G48:G50)</f>
        <v>589</v>
      </c>
      <c r="H51" s="2">
        <f>SUM(H48:H50)</f>
        <v>3</v>
      </c>
      <c r="I51" s="2">
        <f t="shared" si="51"/>
        <v>2765</v>
      </c>
      <c r="J51" s="10">
        <f t="shared" si="46"/>
        <v>0.90507364975450078</v>
      </c>
      <c r="K51" s="10">
        <f t="shared" si="47"/>
        <v>0.90507364975450078</v>
      </c>
      <c r="L51" s="35">
        <f t="shared" si="48"/>
        <v>0.71129296235679218</v>
      </c>
    </row>
    <row r="52" spans="1:12" ht="14.25" customHeight="1" thickBot="1" x14ac:dyDescent="0.3">
      <c r="A52" s="11"/>
      <c r="B52" s="5" t="s">
        <v>48</v>
      </c>
      <c r="C52" s="14"/>
      <c r="D52" s="15">
        <f>SUM(D47+D51)</f>
        <v>5470</v>
      </c>
      <c r="E52" s="15">
        <f>SUM(E47+E51)</f>
        <v>2005</v>
      </c>
      <c r="F52" s="15">
        <f>SUM(F47+F51)</f>
        <v>1816</v>
      </c>
      <c r="G52" s="15">
        <f>SUM(G47+G51)</f>
        <v>1138</v>
      </c>
      <c r="H52" s="15">
        <f>SUM(H47+H51)</f>
        <v>9</v>
      </c>
      <c r="I52" s="36">
        <f t="shared" si="51"/>
        <v>4968</v>
      </c>
      <c r="J52" s="16">
        <f t="shared" si="46"/>
        <v>0.90822669104204756</v>
      </c>
      <c r="K52" s="16">
        <f t="shared" si="47"/>
        <v>0.90822669104204756</v>
      </c>
      <c r="L52" s="37">
        <f t="shared" si="48"/>
        <v>0.69853747714808045</v>
      </c>
    </row>
    <row r="53" spans="1:12" ht="14.25" customHeight="1" thickBot="1" x14ac:dyDescent="0.3">
      <c r="A53" s="17"/>
      <c r="B53" s="6"/>
      <c r="C53" s="18"/>
      <c r="D53" s="19"/>
      <c r="E53" s="19"/>
      <c r="F53" s="19"/>
      <c r="G53" s="19"/>
      <c r="H53" s="19"/>
      <c r="I53" s="19"/>
      <c r="J53" s="13"/>
      <c r="K53" s="20"/>
      <c r="L53" s="21"/>
    </row>
    <row r="54" spans="1:12" ht="12" customHeight="1" x14ac:dyDescent="0.25">
      <c r="A54" s="24"/>
      <c r="B54" s="92" t="s">
        <v>16</v>
      </c>
      <c r="C54" s="93"/>
      <c r="D54" s="93"/>
      <c r="E54" s="93"/>
      <c r="F54" s="93"/>
      <c r="G54" s="93"/>
      <c r="H54" s="93"/>
      <c r="I54" s="93"/>
      <c r="J54" s="93"/>
      <c r="K54" s="25"/>
      <c r="L54" s="31"/>
    </row>
    <row r="55" spans="1:12" ht="12" customHeight="1" x14ac:dyDescent="0.25">
      <c r="A55" s="55">
        <v>1</v>
      </c>
      <c r="B55" s="94" t="s">
        <v>46</v>
      </c>
      <c r="C55" s="2" t="s">
        <v>40</v>
      </c>
      <c r="D55" s="1">
        <v>35</v>
      </c>
      <c r="E55" s="1">
        <v>17</v>
      </c>
      <c r="F55" s="1">
        <v>6</v>
      </c>
      <c r="G55" s="1">
        <v>5</v>
      </c>
      <c r="H55" s="2">
        <v>0</v>
      </c>
      <c r="I55" s="2">
        <f t="shared" ref="I55" si="54">SUM(E55:H55)</f>
        <v>28</v>
      </c>
      <c r="J55" s="10">
        <f t="shared" ref="J55:J58" si="55">I55/D55</f>
        <v>0.8</v>
      </c>
      <c r="K55" s="10">
        <f t="shared" ref="K55:K58" si="56">(E55+F55+G55+H55)/D55</f>
        <v>0.8</v>
      </c>
      <c r="L55" s="35">
        <f t="shared" ref="L55:L58" si="57">(E55+F55)/D55</f>
        <v>0.65714285714285714</v>
      </c>
    </row>
    <row r="56" spans="1:12" ht="12" customHeight="1" x14ac:dyDescent="0.25">
      <c r="A56" s="56"/>
      <c r="B56" s="95"/>
      <c r="C56" s="2" t="s">
        <v>45</v>
      </c>
      <c r="D56" s="1">
        <v>36</v>
      </c>
      <c r="E56" s="1">
        <v>20</v>
      </c>
      <c r="F56" s="1">
        <v>13</v>
      </c>
      <c r="G56" s="1">
        <v>3</v>
      </c>
      <c r="H56" s="2">
        <v>0</v>
      </c>
      <c r="I56" s="2">
        <f>SUM(E56:H56)</f>
        <v>36</v>
      </c>
      <c r="J56" s="10">
        <f t="shared" si="55"/>
        <v>1</v>
      </c>
      <c r="K56" s="10">
        <f t="shared" si="56"/>
        <v>1</v>
      </c>
      <c r="L56" s="35">
        <f t="shared" si="57"/>
        <v>0.91666666666666663</v>
      </c>
    </row>
    <row r="57" spans="1:12" ht="12" customHeight="1" x14ac:dyDescent="0.25">
      <c r="A57" s="56"/>
      <c r="B57" s="95"/>
      <c r="C57" s="22" t="s">
        <v>54</v>
      </c>
      <c r="D57" s="23">
        <v>5</v>
      </c>
      <c r="E57" s="23">
        <v>0</v>
      </c>
      <c r="F57" s="23">
        <v>5</v>
      </c>
      <c r="G57" s="23">
        <v>0</v>
      </c>
      <c r="H57" s="22">
        <v>0</v>
      </c>
      <c r="I57" s="2">
        <v>0</v>
      </c>
      <c r="J57" s="10">
        <f t="shared" si="55"/>
        <v>0</v>
      </c>
      <c r="K57" s="10">
        <f t="shared" si="56"/>
        <v>1</v>
      </c>
      <c r="L57" s="35">
        <f>(E58+F58)/D58</f>
        <v>0.80263157894736847</v>
      </c>
    </row>
    <row r="58" spans="1:12" ht="14.25" customHeight="1" x14ac:dyDescent="0.25">
      <c r="A58" s="57"/>
      <c r="B58" s="96"/>
      <c r="C58" s="22"/>
      <c r="D58" s="22">
        <f>SUM(D55:D57)</f>
        <v>76</v>
      </c>
      <c r="E58" s="22">
        <f>SUM(E55:E57)</f>
        <v>37</v>
      </c>
      <c r="F58" s="22">
        <f>SUM(F55:F57)</f>
        <v>24</v>
      </c>
      <c r="G58" s="22">
        <f>SUM(G55:G57)</f>
        <v>8</v>
      </c>
      <c r="H58" s="22">
        <f>SUM(H55:H57)</f>
        <v>0</v>
      </c>
      <c r="I58" s="2">
        <f>SUM(E58:H58)</f>
        <v>69</v>
      </c>
      <c r="J58" s="10">
        <f t="shared" si="55"/>
        <v>0.90789473684210531</v>
      </c>
      <c r="K58" s="10">
        <f t="shared" si="56"/>
        <v>0.90789473684210531</v>
      </c>
      <c r="L58" s="35">
        <f>(E59+F59)/D59</f>
        <v>0.84375</v>
      </c>
    </row>
    <row r="59" spans="1:12" ht="14.25" customHeight="1" x14ac:dyDescent="0.25">
      <c r="A59" s="82">
        <v>2</v>
      </c>
      <c r="B59" s="94" t="s">
        <v>47</v>
      </c>
      <c r="C59" s="2" t="s">
        <v>40</v>
      </c>
      <c r="D59" s="1">
        <v>32</v>
      </c>
      <c r="E59" s="1">
        <v>14</v>
      </c>
      <c r="F59" s="1">
        <v>13</v>
      </c>
      <c r="G59" s="1">
        <v>1</v>
      </c>
      <c r="H59" s="2">
        <v>0</v>
      </c>
      <c r="I59" s="2">
        <f t="shared" ref="I59" si="58">SUM(E59:H59)</f>
        <v>28</v>
      </c>
      <c r="J59" s="10">
        <f t="shared" ref="J59:J63" si="59">I59/D59</f>
        <v>0.875</v>
      </c>
      <c r="K59" s="10">
        <f t="shared" ref="K59:K63" si="60">(E59+F59+G59+H59)/D59</f>
        <v>0.875</v>
      </c>
      <c r="L59" s="35">
        <f t="shared" ref="L59:L63" si="61">(E59+F59)/D59</f>
        <v>0.84375</v>
      </c>
    </row>
    <row r="60" spans="1:12" ht="14.25" customHeight="1" x14ac:dyDescent="0.25">
      <c r="A60" s="83"/>
      <c r="B60" s="95"/>
      <c r="C60" s="2" t="s">
        <v>45</v>
      </c>
      <c r="D60" s="1">
        <v>45</v>
      </c>
      <c r="E60" s="1">
        <v>12</v>
      </c>
      <c r="F60" s="1">
        <v>15</v>
      </c>
      <c r="G60" s="1">
        <v>14</v>
      </c>
      <c r="H60" s="2">
        <v>0</v>
      </c>
      <c r="I60" s="2">
        <f t="shared" ref="I60:I63" si="62">SUM(E60:H60)</f>
        <v>41</v>
      </c>
      <c r="J60" s="10">
        <f t="shared" si="59"/>
        <v>0.91111111111111109</v>
      </c>
      <c r="K60" s="10">
        <f t="shared" si="60"/>
        <v>0.91111111111111109</v>
      </c>
      <c r="L60" s="35">
        <f t="shared" si="61"/>
        <v>0.6</v>
      </c>
    </row>
    <row r="61" spans="1:12" ht="14.25" customHeight="1" x14ac:dyDescent="0.25">
      <c r="A61" s="83"/>
      <c r="B61" s="95"/>
      <c r="C61" s="22" t="s">
        <v>54</v>
      </c>
      <c r="D61" s="23">
        <v>5</v>
      </c>
      <c r="E61" s="23">
        <v>0</v>
      </c>
      <c r="F61" s="23">
        <v>5</v>
      </c>
      <c r="G61" s="23">
        <v>0</v>
      </c>
      <c r="H61" s="22">
        <v>0</v>
      </c>
      <c r="I61" s="2">
        <v>0</v>
      </c>
      <c r="J61" s="10">
        <f t="shared" ref="J61:J62" si="63">I61/D61</f>
        <v>0</v>
      </c>
      <c r="K61" s="10">
        <f t="shared" si="60"/>
        <v>1</v>
      </c>
      <c r="L61" s="35">
        <f t="shared" si="61"/>
        <v>1</v>
      </c>
    </row>
    <row r="62" spans="1:12" ht="14.25" customHeight="1" x14ac:dyDescent="0.25">
      <c r="A62" s="84"/>
      <c r="B62" s="96"/>
      <c r="C62" s="22"/>
      <c r="D62" s="22">
        <f>SUM(D59:D61)</f>
        <v>82</v>
      </c>
      <c r="E62" s="22">
        <f>SUM(E59:E61)</f>
        <v>26</v>
      </c>
      <c r="F62" s="22">
        <f>SUM(F59:F61)</f>
        <v>33</v>
      </c>
      <c r="G62" s="22">
        <f>SUM(G59:G61)</f>
        <v>15</v>
      </c>
      <c r="H62" s="22">
        <f t="shared" ref="E62:H62" si="64">SUM(H59:H60)</f>
        <v>0</v>
      </c>
      <c r="I62" s="2">
        <f t="shared" ref="I62" si="65">SUM(E62:H62)</f>
        <v>74</v>
      </c>
      <c r="J62" s="10">
        <f t="shared" si="63"/>
        <v>0.90243902439024393</v>
      </c>
      <c r="K62" s="10">
        <f t="shared" ref="K62" si="66">(E62+F62+G62+H62)/D62</f>
        <v>0.90243902439024393</v>
      </c>
      <c r="L62" s="35">
        <f t="shared" ref="L62" si="67">(E62+F62)/D62</f>
        <v>0.71951219512195119</v>
      </c>
    </row>
    <row r="63" spans="1:12" ht="14.25" customHeight="1" thickBot="1" x14ac:dyDescent="0.3">
      <c r="A63" s="11"/>
      <c r="B63" s="5" t="s">
        <v>49</v>
      </c>
      <c r="C63" s="14"/>
      <c r="D63" s="15">
        <f>SUM(D58+D62)</f>
        <v>158</v>
      </c>
      <c r="E63" s="15">
        <f t="shared" ref="E63:G63" si="68">SUM(E58+E62)</f>
        <v>63</v>
      </c>
      <c r="F63" s="15">
        <f t="shared" si="68"/>
        <v>57</v>
      </c>
      <c r="G63" s="15">
        <f t="shared" si="68"/>
        <v>23</v>
      </c>
      <c r="H63" s="15">
        <f>SUM(H58+H62)</f>
        <v>0</v>
      </c>
      <c r="I63" s="36">
        <f t="shared" si="62"/>
        <v>143</v>
      </c>
      <c r="J63" s="16">
        <f t="shared" si="59"/>
        <v>0.90506329113924056</v>
      </c>
      <c r="K63" s="16">
        <f t="shared" si="60"/>
        <v>0.90506329113924056</v>
      </c>
      <c r="L63" s="37">
        <f t="shared" si="61"/>
        <v>0.759493670886076</v>
      </c>
    </row>
    <row r="64" spans="1:12" ht="14.25" customHeight="1" thickBot="1" x14ac:dyDescent="0.3">
      <c r="A64" s="17"/>
      <c r="B64" s="6"/>
      <c r="C64" s="18"/>
      <c r="D64" s="19"/>
      <c r="E64" s="19"/>
      <c r="F64" s="19"/>
      <c r="G64" s="19"/>
      <c r="H64" s="19"/>
      <c r="I64" s="19"/>
      <c r="J64" s="13"/>
      <c r="K64" s="20"/>
      <c r="L64" s="21"/>
    </row>
    <row r="65" spans="1:12" ht="14.25" customHeight="1" thickBot="1" x14ac:dyDescent="0.3">
      <c r="A65" s="40"/>
      <c r="B65" s="41" t="s">
        <v>8</v>
      </c>
      <c r="C65" s="42"/>
      <c r="D65" s="43">
        <f>D21+D32+D41+D52+D63</f>
        <v>6093</v>
      </c>
      <c r="E65" s="43">
        <f>E21+E52+E32+E41+E63</f>
        <v>2293</v>
      </c>
      <c r="F65" s="43">
        <f>F21+F52+F32+F41+F63</f>
        <v>1966</v>
      </c>
      <c r="G65" s="43">
        <f>G21+G52+G32+G41+G63</f>
        <v>1242</v>
      </c>
      <c r="H65" s="43">
        <f>H21+H52+H32+H41+H63</f>
        <v>9</v>
      </c>
      <c r="I65" s="44">
        <f t="shared" ref="I65" si="69">SUM(E65:H65)</f>
        <v>5510</v>
      </c>
      <c r="J65" s="45">
        <f t="shared" ref="J65" si="70">I65/D65</f>
        <v>0.90431642868865914</v>
      </c>
      <c r="K65" s="45">
        <f t="shared" ref="K65" si="71">(E65+F65+G65+H65)/D65</f>
        <v>0.90431642868865914</v>
      </c>
      <c r="L65" s="46">
        <f t="shared" ref="L65" si="72">(E65+F65)/D65</f>
        <v>0.69899885114065319</v>
      </c>
    </row>
    <row r="66" spans="1:12" ht="14.25" customHeight="1" x14ac:dyDescent="0.25">
      <c r="A66" s="12"/>
      <c r="B66" s="6"/>
      <c r="C66" s="7"/>
      <c r="D66" s="8"/>
      <c r="E66" s="8"/>
      <c r="F66" s="8"/>
      <c r="G66" s="8"/>
      <c r="H66" s="8"/>
      <c r="I66" s="8"/>
      <c r="J66" s="13"/>
      <c r="K66" s="13"/>
      <c r="L66" s="13"/>
    </row>
    <row r="67" spans="1:12" ht="14.25" customHeight="1" x14ac:dyDescent="0.25">
      <c r="A67" s="87"/>
      <c r="B67" s="87"/>
      <c r="C67" s="87"/>
      <c r="D67" s="87"/>
      <c r="E67" s="87"/>
      <c r="F67" s="87"/>
      <c r="G67" s="87"/>
      <c r="H67" s="87"/>
      <c r="I67" s="87"/>
      <c r="J67" s="87"/>
      <c r="K67" s="87"/>
      <c r="L67" s="87"/>
    </row>
    <row r="68" spans="1:12" ht="14.25" customHeight="1" x14ac:dyDescent="0.25"/>
    <row r="69" spans="1:12" ht="14.25" customHeight="1" x14ac:dyDescent="0.25"/>
    <row r="70" spans="1:12" ht="24" customHeight="1" x14ac:dyDescent="0.25"/>
    <row r="71" spans="1:12" ht="27" customHeight="1" x14ac:dyDescent="0.25"/>
  </sheetData>
  <mergeCells count="40">
    <mergeCell ref="K7:K9"/>
    <mergeCell ref="L7:L9"/>
    <mergeCell ref="I8:J8"/>
    <mergeCell ref="B10:J10"/>
    <mergeCell ref="A1:L1"/>
    <mergeCell ref="A2:L2"/>
    <mergeCell ref="A3:L3"/>
    <mergeCell ref="A4:L4"/>
    <mergeCell ref="B5:L5"/>
    <mergeCell ref="A67:L67"/>
    <mergeCell ref="A24:A27"/>
    <mergeCell ref="B24:B27"/>
    <mergeCell ref="A35:A37"/>
    <mergeCell ref="B35:B37"/>
    <mergeCell ref="B28:B31"/>
    <mergeCell ref="B34:J34"/>
    <mergeCell ref="A38:A40"/>
    <mergeCell ref="B38:B40"/>
    <mergeCell ref="A59:A62"/>
    <mergeCell ref="B59:B62"/>
    <mergeCell ref="A44:A47"/>
    <mergeCell ref="B44:B47"/>
    <mergeCell ref="A48:A51"/>
    <mergeCell ref="B48:B51"/>
    <mergeCell ref="A55:A58"/>
    <mergeCell ref="B54:J54"/>
    <mergeCell ref="B55:B58"/>
    <mergeCell ref="B43:J43"/>
    <mergeCell ref="D7:D9"/>
    <mergeCell ref="E7:J7"/>
    <mergeCell ref="A11:A15"/>
    <mergeCell ref="B11:B15"/>
    <mergeCell ref="A16:A20"/>
    <mergeCell ref="B16:B20"/>
    <mergeCell ref="A7:A9"/>
    <mergeCell ref="B7:B9"/>
    <mergeCell ref="C7:C9"/>
    <mergeCell ref="A22:K22"/>
    <mergeCell ref="B23:J23"/>
    <mergeCell ref="A28:A31"/>
  </mergeCells>
  <pageMargins left="0.70866141732283472" right="0.70866141732283472" top="0.74803149606299213" bottom="0.74803149606299213" header="0.31496062992125984" footer="0.31496062992125984"/>
  <pageSetup paperSize="9" scale="83" fitToHeight="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бакалавр</vt:lpstr>
      <vt:lpstr>Магістратура</vt:lpstr>
      <vt:lpstr>бакалавр!Область_печати</vt:lpstr>
      <vt:lpstr>Магістратура!Область_печати</vt:lpstr>
    </vt:vector>
  </TitlesOfParts>
  <Company>KyMU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Grey Wolf</dc:creator>
  <cp:lastModifiedBy>Mirai Satoshi</cp:lastModifiedBy>
  <cp:lastPrinted>2018-06-25T11:37:29Z</cp:lastPrinted>
  <dcterms:created xsi:type="dcterms:W3CDTF">2009-09-01T12:27:41Z</dcterms:created>
  <dcterms:modified xsi:type="dcterms:W3CDTF">2026-07-22T11:36:35Z</dcterms:modified>
</cp:coreProperties>
</file>